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FETMG-Ref.20231231" sheetId="1" r:id="rId4"/>
    <sheet state="visible" name="MonitorSETEC" sheetId="2" r:id="rId5"/>
    <sheet state="visible" name="DGDI-Indicad-Hist" sheetId="3" r:id="rId6"/>
  </sheets>
  <definedNames/>
  <calcPr/>
  <extLst>
    <ext uri="GoogleSheetsCustomDataVersion2">
      <go:sheetsCustomData xmlns:go="http://customooxmlschemas.google.com/" r:id="rId7" roundtripDataChecksum="zHrDnCF/X4p4SveiVOW7DMd281Wr7v+7uD60Gr73du4="/>
    </ext>
  </extLst>
</workbook>
</file>

<file path=xl/sharedStrings.xml><?xml version="1.0" encoding="utf-8"?>
<sst xmlns="http://schemas.openxmlformats.org/spreadsheetml/2006/main" count="383" uniqueCount="215">
  <si>
    <r>
      <rPr>
        <rFont val="Calibri"/>
        <b/>
        <color rgb="FF000000"/>
        <sz val="18.0"/>
      </rPr>
      <t xml:space="preserve"> CEFET-MG </t>
    </r>
    <r>
      <rPr>
        <rFont val="Symbol"/>
        <b/>
        <color rgb="FF000000"/>
        <sz val="18.0"/>
      </rPr>
      <t>-</t>
    </r>
    <r>
      <rPr>
        <rFont val="Calibri"/>
        <b/>
        <color rgb="FF000000"/>
        <sz val="18.0"/>
      </rPr>
      <t xml:space="preserve"> DGDI  </t>
    </r>
    <r>
      <rPr>
        <rFont val="Symbol"/>
        <b/>
        <color rgb="FF000000"/>
        <sz val="18.0"/>
      </rPr>
      <t>-</t>
    </r>
    <r>
      <rPr>
        <rFont val="Calibri"/>
        <b/>
        <color rgb="FF000000"/>
        <sz val="18.0"/>
      </rPr>
      <t xml:space="preserve">  Sistema De Medição de Desempenho  </t>
    </r>
    <r>
      <rPr>
        <rFont val="Symbol"/>
        <b/>
        <color rgb="FF000000"/>
        <sz val="18.0"/>
      </rPr>
      <t>-</t>
    </r>
    <r>
      <rPr>
        <rFont val="Calibri"/>
        <b/>
        <color rgb="FF000000"/>
        <sz val="18.0"/>
      </rPr>
      <t xml:space="preserve">  </t>
    </r>
    <r>
      <rPr>
        <rFont val="Calibri"/>
        <b/>
        <color rgb="FFFF0000"/>
        <sz val="18.0"/>
      </rPr>
      <t>Referência: 31/12/2023</t>
    </r>
  </si>
  <si>
    <r>
      <rPr>
        <rFont val="Calibri"/>
        <b/>
        <i/>
        <color rgb="FF000000"/>
        <sz val="14.0"/>
      </rPr>
      <t xml:space="preserve">Resultados Apurados em </t>
    </r>
    <r>
      <rPr>
        <rFont val="Calibri"/>
        <b/>
        <i/>
        <color rgb="FFFF0000"/>
        <sz val="14.0"/>
      </rPr>
      <t>31/12/2023</t>
    </r>
  </si>
  <si>
    <t>Área</t>
  </si>
  <si>
    <t>Escopo do Indicador</t>
  </si>
  <si>
    <t>Indicador</t>
  </si>
  <si>
    <t>Descrição/Finalidade do Indicador</t>
  </si>
  <si>
    <t>Fórmula de Cálculo do Indicador</t>
  </si>
  <si>
    <t>Classe do Indicador</t>
  </si>
  <si>
    <t>Polaridade do Indicador</t>
  </si>
  <si>
    <t>Variáveis do Indicador</t>
  </si>
  <si>
    <t>Descrição da Variável</t>
  </si>
  <si>
    <t>Fonte de Dados da Variável</t>
  </si>
  <si>
    <t>Especificação Técnica da Variável</t>
  </si>
  <si>
    <r>
      <rPr>
        <rFont val="Calibri"/>
        <b/>
        <i/>
        <color rgb="FF843C0B"/>
        <sz val="14.0"/>
      </rPr>
      <t xml:space="preserve">Notas e Observações </t>
    </r>
    <r>
      <rPr>
        <rFont val="Calibri"/>
        <b/>
        <i/>
        <color rgb="FF843C0B"/>
        <sz val="13.0"/>
      </rPr>
      <t>(relativas à coleta e/ou tratamento de dados ou  cálculo da variável)</t>
    </r>
  </si>
  <si>
    <t>Periodicidade de Apuração do Indicador</t>
  </si>
  <si>
    <r>
      <rPr>
        <rFont val="Calibri"/>
        <b/>
        <i/>
        <color rgb="FF000000"/>
        <sz val="14.0"/>
      </rPr>
      <t xml:space="preserve">Metas de Resultados do Indicador </t>
    </r>
    <r>
      <rPr>
        <rFont val="Calibri"/>
        <b/>
        <i/>
        <color rgb="FF843C0B"/>
        <sz val="13.0"/>
      </rPr>
      <t>(Final e Parciais)</t>
    </r>
  </si>
  <si>
    <t>Variável</t>
  </si>
  <si>
    <t>Valor da    variável</t>
  </si>
  <si>
    <t>Cálculo do Indicador     (DGDI)</t>
  </si>
  <si>
    <t>Indicadores de Extensão</t>
  </si>
  <si>
    <t>RFEPCT</t>
  </si>
  <si>
    <t>INDICADOR 1 - PERCENTUAL DE RECURSOS FINANCEIROS DO ORÇAMENTO ANUAL PÚBLICO APLICADOS EM EXTENSÃO - %OAE</t>
  </si>
  <si>
    <t>Mensurar o percentual de recurso financeiro anual destinado para o desenvolvimento de ações de extensão (independentemente da modalidade: Projeto, Programa, Curso, Evento ou Prestação de Serviço).</t>
  </si>
  <si>
    <t>Tático</t>
  </si>
  <si>
    <t>Quanto maior melhor</t>
  </si>
  <si>
    <t>OAE</t>
  </si>
  <si>
    <t>[OAE: Orçamento Anual Aplicado em Extensão - LOA]</t>
  </si>
  <si>
    <r>
      <rPr>
        <rFont val="Calibri"/>
        <color rgb="FF000000"/>
        <sz val="10.0"/>
      </rPr>
      <t>Relatório customizado do Tesouro Gerencial fornecido pela COFI/DPG, com tratamento de dados pela DEDC (</t>
    </r>
    <r>
      <rPr>
        <rFont val="Calibri"/>
        <color rgb="FFFF0000"/>
        <sz val="10.0"/>
      </rPr>
      <t>???</t>
    </r>
    <r>
      <rPr>
        <rFont val="Calibri"/>
        <color rgb="FF000000"/>
        <sz val="10.0"/>
      </rPr>
      <t>).</t>
    </r>
  </si>
  <si>
    <r>
      <rPr>
        <rFont val="Calibri"/>
        <color rgb="FF000000"/>
        <sz val="10.0"/>
      </rPr>
      <t xml:space="preserve">Deve se referir aos valores efetivamente </t>
    </r>
    <r>
      <rPr>
        <rFont val="Calibri"/>
        <color rgb="FFFF0000"/>
        <sz val="10.0"/>
      </rPr>
      <t>executados</t>
    </r>
    <r>
      <rPr>
        <rFont val="Calibri"/>
        <color rgb="FF000000"/>
        <sz val="10.0"/>
      </rPr>
      <t xml:space="preserve"> no ano,</t>
    </r>
    <r>
      <rPr>
        <rFont val="Calibri"/>
        <color rgb="FFFF0000"/>
        <sz val="10.0"/>
      </rPr>
      <t xml:space="preserve"> até a data de referência</t>
    </r>
    <r>
      <rPr>
        <rFont val="Calibri"/>
        <color rgb="FF000000"/>
        <sz val="10.0"/>
      </rPr>
      <t xml:space="preserve"> de coleta de dados.</t>
    </r>
  </si>
  <si>
    <t>Valores executados para cada semestre de 2023 em Extensão: 1º semestre: R$ 762.266,08; 2º semestre: R$ 942.165,54</t>
  </si>
  <si>
    <t>Semestral</t>
  </si>
  <si>
    <t>Não há metas de resultados estabelecidos ainda.</t>
  </si>
  <si>
    <t>OTI</t>
  </si>
  <si>
    <t>[OTI: Orçamento Total anual da Instituição - LOA]</t>
  </si>
  <si>
    <t>Relatório customizado do Tesouro Gerencial fornecido pela COFI/DPG.</t>
  </si>
  <si>
    <r>
      <rPr>
        <rFont val="Calibri"/>
        <color theme="1"/>
        <sz val="10.0"/>
      </rPr>
      <t xml:space="preserve">Deve se referir ao orçamento total anual da instituição </t>
    </r>
    <r>
      <rPr>
        <rFont val="Calibri"/>
        <color rgb="FFFF0000"/>
        <sz val="10.0"/>
      </rPr>
      <t>conforme constante da LOA</t>
    </r>
    <r>
      <rPr>
        <rFont val="Calibri"/>
        <color theme="1"/>
        <sz val="10.0"/>
      </rPr>
      <t>.</t>
    </r>
  </si>
  <si>
    <t xml:space="preserve">Despesa Total empenhada: R$ 550.469.057,07 </t>
  </si>
  <si>
    <t>INDICADOR 2 - PERCENTUAL DE ESTUDANTES ENVOLVIDOS EM AÇÕES DE EXTENSÃO - %NEE</t>
  </si>
  <si>
    <t>Mensurar a porcentagem de estudantes envolvidos em ações de extensão, independente da modalidade (projeto, programa, evento, curso e prestação de serviço).</t>
  </si>
  <si>
    <t>NEE</t>
  </si>
  <si>
    <t>[NEE: Número de estudantes envolvidos em ações anuais de extensão - CPF]</t>
  </si>
  <si>
    <r>
      <rPr>
        <rFont val="Calibri"/>
        <color rgb="FF000000"/>
        <sz val="10.0"/>
      </rPr>
      <t>Relatório customizado do SIGAA fornecido pela DEDC, com tratamento de dados pela DEDC (</t>
    </r>
    <r>
      <rPr>
        <rFont val="Calibri"/>
        <color rgb="FFFF0000"/>
        <sz val="10.0"/>
      </rPr>
      <t>???</t>
    </r>
    <r>
      <rPr>
        <rFont val="Calibri"/>
        <color rgb="FF000000"/>
        <sz val="10.0"/>
      </rPr>
      <t>).</t>
    </r>
  </si>
  <si>
    <r>
      <rPr>
        <rFont val="Calibri"/>
        <color theme="1"/>
        <sz val="10.0"/>
      </rPr>
      <t xml:space="preserve">Cada </t>
    </r>
    <r>
      <rPr>
        <rFont val="Calibri"/>
        <color rgb="FFFF0000"/>
        <sz val="10.0"/>
      </rPr>
      <t>Aluno-CPF</t>
    </r>
    <r>
      <rPr>
        <rFont val="Calibri"/>
        <color theme="1"/>
        <sz val="10.0"/>
      </rPr>
      <t xml:space="preserve"> deve ser contalizado uma </t>
    </r>
    <r>
      <rPr>
        <rFont val="Calibri"/>
        <color rgb="FFFF0000"/>
        <sz val="10.0"/>
      </rPr>
      <t>única vez</t>
    </r>
    <r>
      <rPr>
        <rFont val="Calibri"/>
        <color theme="1"/>
        <sz val="10.0"/>
      </rPr>
      <t>, independentemente de quantas ações de extensão participou (</t>
    </r>
    <r>
      <rPr>
        <rFont val="Calibri"/>
        <color rgb="FFFF0000"/>
        <sz val="10.0"/>
      </rPr>
      <t>???</t>
    </r>
    <r>
      <rPr>
        <rFont val="Calibri"/>
        <color theme="1"/>
        <sz val="10.0"/>
      </rPr>
      <t>).</t>
    </r>
  </si>
  <si>
    <t>NTE</t>
  </si>
  <si>
    <t>[NTE: Número total de estudantes no ano - CPF]</t>
  </si>
  <si>
    <t>Relatórios customizados do SIGAA e QUALIDATA fornecidos pela SRCA, com tratamento de dados pela DEDC.</t>
  </si>
  <si>
    <r>
      <rPr>
        <rFont val="Calibri"/>
        <color theme="1"/>
        <sz val="10.0"/>
      </rPr>
      <t xml:space="preserve">Considerar </t>
    </r>
    <r>
      <rPr>
        <rFont val="Calibri"/>
        <color rgb="FFFF0000"/>
        <sz val="10.0"/>
      </rPr>
      <t>Aluno-CPF</t>
    </r>
    <r>
      <rPr>
        <rFont val="Calibri"/>
        <color theme="1"/>
        <sz val="10.0"/>
      </rPr>
      <t xml:space="preserve"> e não Aluno-matrícula</t>
    </r>
  </si>
  <si>
    <t>INDICADOR 3 - PERCENTUAL DE SERVIDORES ENVOLVIDOS EM AÇÕES DE EXTENSÃO - %NSE</t>
  </si>
  <si>
    <t>Mensurar a porcentagem de servidores(as) envolvidos em ações de extensão, independentemente da modalidade (projeto, programa, evento, curso e prestação de serviço) e do tipo de participação na equipe executora (membro, orientação, coordenação ou coorientação).</t>
  </si>
  <si>
    <t>NDE</t>
  </si>
  <si>
    <t>[NDE: Número de Docentes envolvidos em açõe de extensão no ano]</t>
  </si>
  <si>
    <t>Relatório customizado do SIGAA fornecido pela DEDC, com tratamento de dados pela DEDC.</t>
  </si>
  <si>
    <r>
      <rPr>
        <rFont val="Calibri"/>
        <color theme="1"/>
        <sz val="10.0"/>
      </rPr>
      <t xml:space="preserve">Cada </t>
    </r>
    <r>
      <rPr>
        <rFont val="Calibri"/>
        <color rgb="FFFF0000"/>
        <sz val="10.0"/>
      </rPr>
      <t>Docente-CPF</t>
    </r>
    <r>
      <rPr>
        <rFont val="Calibri"/>
        <color theme="1"/>
        <sz val="10.0"/>
      </rPr>
      <t xml:space="preserve"> deve ser contalizado uma </t>
    </r>
    <r>
      <rPr>
        <rFont val="Calibri"/>
        <color rgb="FFFF0000"/>
        <sz val="10.0"/>
      </rPr>
      <t>única vez</t>
    </r>
    <r>
      <rPr>
        <rFont val="Calibri"/>
        <color theme="1"/>
        <sz val="10.0"/>
      </rPr>
      <t>, independentemente de quantas ações de extensão participou (</t>
    </r>
    <r>
      <rPr>
        <rFont val="Calibri"/>
        <color rgb="FFFF0000"/>
        <sz val="10.0"/>
      </rPr>
      <t>???</t>
    </r>
    <r>
      <rPr>
        <rFont val="Calibri"/>
        <color theme="1"/>
        <sz val="10.0"/>
      </rPr>
      <t>).</t>
    </r>
  </si>
  <si>
    <t>NTEA</t>
  </si>
  <si>
    <t>[NTEA: Número de Técnicos-Administrativos em Educação envolvidos em ações de extensão no ano]</t>
  </si>
  <si>
    <r>
      <rPr>
        <rFont val="Calibri"/>
        <color theme="1"/>
        <sz val="10.0"/>
      </rPr>
      <t xml:space="preserve">Cada </t>
    </r>
    <r>
      <rPr>
        <rFont val="Calibri"/>
        <color rgb="FFFF0000"/>
        <sz val="10.0"/>
      </rPr>
      <t>TAE-CPF</t>
    </r>
    <r>
      <rPr>
        <rFont val="Calibri"/>
        <color theme="1"/>
        <sz val="10.0"/>
      </rPr>
      <t xml:space="preserve"> deve ser contalizado uma </t>
    </r>
    <r>
      <rPr>
        <rFont val="Calibri"/>
        <color rgb="FFFF0000"/>
        <sz val="10.0"/>
      </rPr>
      <t>única vez</t>
    </r>
    <r>
      <rPr>
        <rFont val="Calibri"/>
        <color theme="1"/>
        <sz val="10.0"/>
      </rPr>
      <t>, independentemente de quantas ações de extensão participou (</t>
    </r>
    <r>
      <rPr>
        <rFont val="Calibri"/>
        <color rgb="FFFF0000"/>
        <sz val="10.0"/>
      </rPr>
      <t>???</t>
    </r>
    <r>
      <rPr>
        <rFont val="Calibri"/>
        <color theme="1"/>
        <sz val="10.0"/>
      </rPr>
      <t>).</t>
    </r>
  </si>
  <si>
    <t>NTS</t>
  </si>
  <si>
    <t>[NTS: Número Total de Servidores]</t>
  </si>
  <si>
    <t>Relatório customizado do SIAPE fornecido pela SEGEP.</t>
  </si>
  <si>
    <r>
      <rPr>
        <rFont val="Calibri"/>
        <color rgb="FF000000"/>
        <sz val="10.0"/>
      </rPr>
      <t xml:space="preserve">Deve se referir ao total de servidores </t>
    </r>
    <r>
      <rPr>
        <rFont val="Calibri"/>
        <color rgb="FFFF0000"/>
        <sz val="10.0"/>
      </rPr>
      <t>ativos permanentes em exercíci</t>
    </r>
    <r>
      <rPr>
        <rFont val="Calibri"/>
        <color rgb="FF000000"/>
        <sz val="10.0"/>
      </rPr>
      <t xml:space="preserve">o na instituição na </t>
    </r>
    <r>
      <rPr>
        <rFont val="Calibri"/>
        <color rgb="FFFF0000"/>
        <sz val="10.0"/>
      </rPr>
      <t>data de referência</t>
    </r>
    <r>
      <rPr>
        <rFont val="Calibri"/>
        <color rgb="FF000000"/>
        <sz val="10.0"/>
      </rPr>
      <t xml:space="preserve"> de coleta de dados.</t>
    </r>
  </si>
  <si>
    <t>Relatório customizado do SIAPE fornecido pela SEGEP em 16/01/2024.</t>
  </si>
  <si>
    <t>INDICADOR 4 - QUANTIDADE DE PESSOAS ATENDIDAS PELAS AÇÕES DE EXTENSÃO - PAAE</t>
  </si>
  <si>
    <t>Mensurar a quantidade de pessoas atendidas por ações de extensão, independentemente da modalidade (projeto, programa, evento, curso e prestação de serviço), e se foi de forma direta ou indireta.</t>
  </si>
  <si>
    <t>NAPP</t>
  </si>
  <si>
    <t>[NAPP: Número de pessoas Atendidas por Programas e Projetos]</t>
  </si>
  <si>
    <r>
      <rPr>
        <rFont val="Calibri"/>
        <color rgb="FF000000"/>
        <sz val="10.0"/>
      </rPr>
      <t>Deve se referir ao total de</t>
    </r>
    <r>
      <rPr>
        <rFont val="Calibri"/>
        <color rgb="FFFF0000"/>
        <sz val="10.0"/>
      </rPr>
      <t xml:space="preserve"> pessoas diretamente atendidas e beneficiadas </t>
    </r>
    <r>
      <rPr>
        <rFont val="Calibri"/>
        <color rgb="FF000000"/>
        <sz val="10.0"/>
      </rPr>
      <t>por ações executadas no ano</t>
    </r>
    <r>
      <rPr>
        <rFont val="Calibri"/>
        <color rgb="FFFF0000"/>
        <sz val="10.0"/>
      </rPr>
      <t>, até a data de referência</t>
    </r>
    <r>
      <rPr>
        <rFont val="Calibri"/>
        <color rgb="FF000000"/>
        <sz val="10.0"/>
      </rPr>
      <t xml:space="preserve"> de coleta de dados.</t>
    </r>
  </si>
  <si>
    <t>Soma dos valores indicados pelos coordenadores das propostas de ação de extensão</t>
  </si>
  <si>
    <t>NACE</t>
  </si>
  <si>
    <t>[NACE: Número de pessoas atendidas por Cursos e Eventos]</t>
  </si>
  <si>
    <r>
      <rPr>
        <rFont val="Calibri"/>
        <color rgb="FF000000"/>
        <sz val="10.0"/>
      </rPr>
      <t>Deve se referir ao total de</t>
    </r>
    <r>
      <rPr>
        <rFont val="Calibri"/>
        <color rgb="FFFF0000"/>
        <sz val="10.0"/>
      </rPr>
      <t xml:space="preserve"> pessoas diretamente atendidas e beneficiadas </t>
    </r>
    <r>
      <rPr>
        <rFont val="Calibri"/>
        <color rgb="FF000000"/>
        <sz val="10.0"/>
      </rPr>
      <t>por ações executadas no ano</t>
    </r>
    <r>
      <rPr>
        <rFont val="Calibri"/>
        <color rgb="FFFF0000"/>
        <sz val="10.0"/>
      </rPr>
      <t>, até a data de referência</t>
    </r>
    <r>
      <rPr>
        <rFont val="Calibri"/>
        <color rgb="FF000000"/>
        <sz val="10.0"/>
      </rPr>
      <t xml:space="preserve"> de coleta de dados.</t>
    </r>
  </si>
  <si>
    <t>NAPS</t>
  </si>
  <si>
    <t>[NAPS: Número de pessoas atendidas por prestações de serviços]</t>
  </si>
  <si>
    <r>
      <rPr>
        <rFont val="Calibri"/>
        <color rgb="FF000000"/>
        <sz val="10.0"/>
      </rPr>
      <t>Deve se referir ao total de</t>
    </r>
    <r>
      <rPr>
        <rFont val="Calibri"/>
        <color rgb="FFFF0000"/>
        <sz val="10.0"/>
      </rPr>
      <t xml:space="preserve"> pessoas diretamente atendidas e beneficiadas </t>
    </r>
    <r>
      <rPr>
        <rFont val="Calibri"/>
        <color rgb="FF000000"/>
        <sz val="10.0"/>
      </rPr>
      <t>por ações executadas no ano</t>
    </r>
    <r>
      <rPr>
        <rFont val="Calibri"/>
        <color rgb="FFFF0000"/>
        <sz val="10.0"/>
      </rPr>
      <t>, até a data de referência</t>
    </r>
    <r>
      <rPr>
        <rFont val="Calibri"/>
        <color rgb="FF000000"/>
        <sz val="10.0"/>
      </rPr>
      <t xml:space="preserve"> de coleta de dados.</t>
    </r>
  </si>
  <si>
    <t>INDICADOR 5 - PERCENTUAL DE AÇÕES DE EXTENSÃO DESTINADAS À INCLUSÃO DE POPULAÇÃO VULNERÁVEL - %AEV</t>
  </si>
  <si>
    <t>Mensurar a porcentagem de ações de extensão (independentemente da modalidade: projeto, programa, curso, evento ou prestação de serviço) relacionadas à inclusão de população vulnerável.</t>
  </si>
  <si>
    <t>NAVS</t>
  </si>
  <si>
    <t>[NAVS: Número de Ações de extensão destinadas à população em vulnerabilidade social]</t>
  </si>
  <si>
    <r>
      <rPr>
        <rFont val="Calibri"/>
        <color theme="1"/>
        <sz val="10.0"/>
      </rPr>
      <t xml:space="preserve">Deve se referir ao total de ações </t>
    </r>
    <r>
      <rPr>
        <rFont val="Calibri"/>
        <color rgb="FFFF0000"/>
        <sz val="10.0"/>
      </rPr>
      <t>especificamente planejadas e executadas</t>
    </r>
    <r>
      <rPr>
        <rFont val="Calibri"/>
        <color theme="1"/>
        <sz val="10.0"/>
      </rPr>
      <t xml:space="preserve"> no ano,</t>
    </r>
    <r>
      <rPr>
        <rFont val="Calibri"/>
        <color rgb="FFFF0000"/>
        <sz val="10.0"/>
      </rPr>
      <t xml:space="preserve"> até a data de referência de coleta de dados</t>
    </r>
    <r>
      <rPr>
        <rFont val="Calibri"/>
        <color theme="1"/>
        <sz val="10.0"/>
      </rPr>
      <t>, para atender à população em v</t>
    </r>
    <r>
      <rPr>
        <rFont val="Calibri"/>
        <color rgb="FFFF0000"/>
        <sz val="10.0"/>
      </rPr>
      <t>ulnerabilizade social</t>
    </r>
    <r>
      <rPr>
        <rFont val="Calibri"/>
        <color theme="1"/>
        <sz val="10.0"/>
      </rPr>
      <t>.</t>
    </r>
  </si>
  <si>
    <t>NAE</t>
  </si>
  <si>
    <t>[NAE: Número de Ações de Extensão em execução no ano]</t>
  </si>
  <si>
    <r>
      <rPr>
        <rFont val="Calibri"/>
        <color theme="1"/>
        <sz val="10.0"/>
      </rPr>
      <t xml:space="preserve">Deve se referir ao total de ações </t>
    </r>
    <r>
      <rPr>
        <rFont val="Calibri"/>
        <color rgb="FFFF0000"/>
        <sz val="10.0"/>
      </rPr>
      <t>executadas</t>
    </r>
    <r>
      <rPr>
        <rFont val="Calibri"/>
        <color theme="1"/>
        <sz val="10.0"/>
      </rPr>
      <t xml:space="preserve"> no ano, </t>
    </r>
    <r>
      <rPr>
        <rFont val="Calibri"/>
        <color rgb="FFFF0000"/>
        <sz val="10.0"/>
      </rPr>
      <t>até a data de referência de coleta de dados</t>
    </r>
    <r>
      <rPr>
        <rFont val="Calibri"/>
        <color theme="1"/>
        <sz val="10.0"/>
      </rPr>
      <t>.</t>
    </r>
  </si>
  <si>
    <t>INDICADOR 6 - PERCENTUAL DE AÇÕES DE EXTENSÃO COM PARCERIAS INSTITUCIONAIS VIGENTES - %AEP</t>
  </si>
  <si>
    <t>Mensurar a porcentagem de ações de extensão (independentemente da modalidade: projeto, programa, evento, curso e prestação de serviço) executadas no âmbito de convênios, contratos e acordos institucionais.</t>
  </si>
  <si>
    <t>NACCA</t>
  </si>
  <si>
    <t>[NACCA: Número de Ações de extensão executadas por Contratos, Convênios e Acordos no ano]</t>
  </si>
  <si>
    <r>
      <rPr>
        <rFont val="Calibri"/>
        <color theme="1"/>
        <sz val="10.0"/>
      </rPr>
      <t xml:space="preserve">Deve se referir ao total de ações </t>
    </r>
    <r>
      <rPr>
        <rFont val="Calibri"/>
        <color rgb="FFFF0000"/>
        <sz val="10.0"/>
      </rPr>
      <t>executadas</t>
    </r>
    <r>
      <rPr>
        <rFont val="Calibri"/>
        <color theme="1"/>
        <sz val="10.0"/>
      </rPr>
      <t xml:space="preserve"> no ano, </t>
    </r>
    <r>
      <rPr>
        <rFont val="Calibri"/>
        <color rgb="FFFF0000"/>
        <sz val="10.0"/>
      </rPr>
      <t>até a data de referência de coleta de dados</t>
    </r>
    <r>
      <rPr>
        <rFont val="Calibri"/>
        <color theme="1"/>
        <sz val="10.0"/>
      </rPr>
      <t>, por meio de Contratos, Convênios e Acordos formais.</t>
    </r>
  </si>
  <si>
    <r>
      <rPr>
        <rFont val="Calibri"/>
        <color theme="1"/>
        <sz val="10.0"/>
      </rPr>
      <t xml:space="preserve">Deve se referir ao total de ações </t>
    </r>
    <r>
      <rPr>
        <rFont val="Calibri"/>
        <color rgb="FFFF0000"/>
        <sz val="10.0"/>
      </rPr>
      <t>executadas</t>
    </r>
    <r>
      <rPr>
        <rFont val="Calibri"/>
        <color theme="1"/>
        <sz val="10.0"/>
      </rPr>
      <t xml:space="preserve"> no ano, </t>
    </r>
    <r>
      <rPr>
        <rFont val="Calibri"/>
        <color rgb="FFFF0000"/>
        <sz val="10.0"/>
      </rPr>
      <t>até a data de referência de coleta de dados</t>
    </r>
    <r>
      <rPr>
        <rFont val="Calibri"/>
        <color theme="1"/>
        <sz val="10.0"/>
      </rPr>
      <t>.</t>
    </r>
  </si>
  <si>
    <t>Indicadores de Pesquisa e Inovação</t>
  </si>
  <si>
    <t>INDICADOR 1 - PORCENTAGEM DE PROJETOS DE PESQUISA APLICADA - %PPA</t>
  </si>
  <si>
    <t>Este indicador tem como objetivo mensurar a porcentagem de projetos de pesquisa aplicada, desenvolvidos pela Rede Federal de Educação Profissional, Científica e Tecnológica, como pressupõe o inciso VIII do Art. 6° da Lei 11.892/2008, que especifica, como finalidade e característica dos Institutos Federais, “realizar e estimular a pesquisa aplicada, a produção cultural, o empreendedorismo, o cooperativismo e o desenvolvimento científico e tecnológico”.</t>
  </si>
  <si>
    <t>NPPA</t>
  </si>
  <si>
    <t>[NPPA: Número de projetos de pesquisa aplicada]</t>
  </si>
  <si>
    <t>Relatório customizado do Extrator Lattes fornecido pela DPPG, com tratamento de dados pela DPPG.</t>
  </si>
  <si>
    <r>
      <rPr>
        <rFont val="Calibri"/>
        <color rgb="FF000000"/>
        <sz val="10.0"/>
      </rPr>
      <t xml:space="preserve">O CEFET-MG </t>
    </r>
    <r>
      <rPr>
        <rFont val="Calibri"/>
        <color rgb="FFFF0000"/>
        <sz val="10.0"/>
      </rPr>
      <t>não distingue projetos de pesquisa básica ou aplicada</t>
    </r>
    <r>
      <rPr>
        <rFont val="Calibri"/>
        <color rgb="FF000000"/>
        <sz val="10.0"/>
      </rPr>
      <t xml:space="preserve">. O total de projetos em andamento durante 2023-2 foi de </t>
    </r>
    <r>
      <rPr>
        <rFont val="Calibri"/>
        <color rgb="FFFF0000"/>
        <sz val="10.0"/>
      </rPr>
      <t>964</t>
    </r>
    <r>
      <rPr>
        <rFont val="Calibri"/>
        <color rgb="FF000000"/>
        <sz val="10.0"/>
      </rPr>
      <t xml:space="preserve">. A proporção de projetos de </t>
    </r>
    <r>
      <rPr>
        <rFont val="Calibri"/>
        <color rgb="FFFF0000"/>
        <sz val="10.0"/>
      </rPr>
      <t>pesquisa aplicada</t>
    </r>
    <r>
      <rPr>
        <rFont val="Calibri"/>
        <color rgb="FF000000"/>
        <sz val="10.0"/>
      </rPr>
      <t xml:space="preserve"> foi estimada em </t>
    </r>
    <r>
      <rPr>
        <rFont val="Calibri"/>
        <color rgb="FFFF0000"/>
        <sz val="10.0"/>
      </rPr>
      <t>70%</t>
    </r>
    <r>
      <rPr>
        <rFont val="Calibri"/>
        <color rgb="FF000000"/>
        <sz val="10.0"/>
      </rPr>
      <t>.</t>
    </r>
  </si>
  <si>
    <t xml:space="preserve">O valor refere-se ao numero total de projetos em andamento durante 2023-2, 964. Não fazemos esta divisão entre o que é proj pesquisa básica e o que é proj de pesquisa aplicada. Assim, é um indicador difícil de estabelecer de forma precisa. Acredito que a proporção de projetos de pesquisa aplicada seja de cerca de 70%.
</t>
  </si>
  <si>
    <t>NPPB</t>
  </si>
  <si>
    <t>[NPPB: Número de projetos de pesquisa básica</t>
  </si>
  <si>
    <r>
      <rPr>
        <rFont val="Calibri"/>
        <color rgb="FF000000"/>
        <sz val="10.0"/>
      </rPr>
      <t xml:space="preserve">O CEFET-MG </t>
    </r>
    <r>
      <rPr>
        <rFont val="Calibri"/>
        <color rgb="FFFF0000"/>
        <sz val="10.0"/>
      </rPr>
      <t>não distingue projetos de pesquisa básica ou aplicada</t>
    </r>
    <r>
      <rPr>
        <rFont val="Calibri"/>
        <color rgb="FF000000"/>
        <sz val="10.0"/>
      </rPr>
      <t xml:space="preserve">. O total de projetos em andamento durante 2023-2 foi de </t>
    </r>
    <r>
      <rPr>
        <rFont val="Calibri"/>
        <color rgb="FFFF0000"/>
        <sz val="10.0"/>
      </rPr>
      <t>964</t>
    </r>
    <r>
      <rPr>
        <rFont val="Calibri"/>
        <color rgb="FF000000"/>
        <sz val="10.0"/>
      </rPr>
      <t xml:space="preserve">. A proporção de projetos de </t>
    </r>
    <r>
      <rPr>
        <rFont val="Calibri"/>
        <color rgb="FFFF0000"/>
        <sz val="10.0"/>
      </rPr>
      <t>pesquisa básica</t>
    </r>
    <r>
      <rPr>
        <rFont val="Calibri"/>
        <color rgb="FF000000"/>
        <sz val="10.0"/>
      </rPr>
      <t xml:space="preserve"> foi estimada em </t>
    </r>
    <r>
      <rPr>
        <rFont val="Calibri"/>
        <color rgb="FFFF0000"/>
        <sz val="10.0"/>
      </rPr>
      <t>30%</t>
    </r>
    <r>
      <rPr>
        <rFont val="Calibri"/>
        <color rgb="FF000000"/>
        <sz val="10.0"/>
      </rPr>
      <t>.</t>
    </r>
  </si>
  <si>
    <t>INDICADOR 2 - PORCENTAGEM DE SERVIDORES DESENVOLVENDO PROJETOS DE PESQUISA - %NS</t>
  </si>
  <si>
    <t>Este indicador tem como objetivo mensurar a porcentagem de servidores e servidoras envolvidos em projetos de pesquisa (aplicada e básica), seja como coordenador, orientador, coorientador ou membro da equipe de projeto registrado. A participação do servidor em projetos deverá ser contabilizada uma única vez, independente do quantitativo de projetos que ele participe.</t>
  </si>
  <si>
    <t>NSPP</t>
  </si>
  <si>
    <t>[NSPP: Número total de servidores envolvidos em projetos de pesquisa - básica e aplicada]</t>
  </si>
  <si>
    <r>
      <rPr>
        <rFont val="Calibri"/>
        <color theme="1"/>
        <sz val="10.0"/>
      </rPr>
      <t xml:space="preserve">Cada </t>
    </r>
    <r>
      <rPr>
        <rFont val="Calibri"/>
        <color rgb="FFFF0000"/>
        <sz val="10.0"/>
      </rPr>
      <t>Servidor-CPF</t>
    </r>
    <r>
      <rPr>
        <rFont val="Calibri"/>
        <color theme="1"/>
        <sz val="10.0"/>
      </rPr>
      <t xml:space="preserve"> deve ser contalizado uma </t>
    </r>
    <r>
      <rPr>
        <rFont val="Calibri"/>
        <color rgb="FFFF0000"/>
        <sz val="10.0"/>
      </rPr>
      <t>única vez</t>
    </r>
    <r>
      <rPr>
        <rFont val="Calibri"/>
        <color theme="1"/>
        <sz val="10.0"/>
      </rPr>
      <t>, independentemente de quantos projetos de pesquisa participou (</t>
    </r>
    <r>
      <rPr>
        <rFont val="Calibri"/>
        <color rgb="FFFF0000"/>
        <sz val="10.0"/>
      </rPr>
      <t>???</t>
    </r>
    <r>
      <rPr>
        <rFont val="Calibri"/>
        <color theme="1"/>
        <sz val="10.0"/>
      </rPr>
      <t>).</t>
    </r>
  </si>
  <si>
    <t>NS</t>
  </si>
  <si>
    <t>[NS: Número total de servidores da instituição]</t>
  </si>
  <si>
    <r>
      <rPr>
        <rFont val="Calibri"/>
        <color rgb="FF000000"/>
        <sz val="10.0"/>
      </rPr>
      <t xml:space="preserve">Deve se referir ao total de servidores </t>
    </r>
    <r>
      <rPr>
        <rFont val="Calibri"/>
        <color rgb="FFFF0000"/>
        <sz val="10.0"/>
      </rPr>
      <t>ativos permanentes em exercício</t>
    </r>
    <r>
      <rPr>
        <rFont val="Calibri"/>
        <color rgb="FF000000"/>
        <sz val="10.0"/>
      </rPr>
      <t xml:space="preserve"> na instituição na </t>
    </r>
    <r>
      <rPr>
        <rFont val="Calibri"/>
        <color rgb="FFFF0000"/>
        <sz val="10.0"/>
      </rPr>
      <t>data de referência</t>
    </r>
    <r>
      <rPr>
        <rFont val="Calibri"/>
        <color rgb="FF000000"/>
        <sz val="10.0"/>
      </rPr>
      <t xml:space="preserve"> de coleta de dados.</t>
    </r>
  </si>
  <si>
    <t>NTS (considerado o número de servidores ativos) levantado a partir do sistema SIAPE no dia 16/01/2024 (média semestre). SIAPE 25/01/2024</t>
  </si>
  <si>
    <t>INDICADOR 3 - PORCENTAGEM DE ALUNOS DA INSTITUIÇÃO ENVOLVIDOS EM PROJETOS DE PESQUISA - %NAP</t>
  </si>
  <si>
    <t>Este indicador tem como objetivo mensurar a porcentagem de alunos e alunas do nível técnico (integrado, subsequente, concomitante), de graduação, das pós-graduações lato sensu e stricto sensu, envolvidos em projetos de pesquisa básica e aplicada executados no ano anterior.</t>
  </si>
  <si>
    <t>NAPPP</t>
  </si>
  <si>
    <t>[NAPPP: Número total de alunos (técnico integrado, técnico subsequente, técnico concomitante, graduação, pós-graduação lato sensu e stricto sensu) envolvidos em projetos de pesquisa aplicada e básica da Instituição.</t>
  </si>
  <si>
    <r>
      <rPr>
        <rFont val="Calibri"/>
        <color rgb="FF000000"/>
        <sz val="10.0"/>
      </rPr>
      <t xml:space="preserve">Deve se referir ao </t>
    </r>
    <r>
      <rPr>
        <rFont val="Calibri"/>
        <color rgb="FFFF0000"/>
        <sz val="10.0"/>
      </rPr>
      <t>Aluno-matrícula</t>
    </r>
    <r>
      <rPr>
        <rFont val="Calibri"/>
        <color rgb="FF000000"/>
        <sz val="10.0"/>
      </rPr>
      <t xml:space="preserve"> que participou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de MT, DR, IC (com e sem bolsa), TCC ou outra modalidade de participação em projetos de pesquisa na instituição.
</t>
    </r>
  </si>
  <si>
    <r>
      <rPr>
        <rFont val="Calibri"/>
        <color rgb="FF000000"/>
        <sz val="10.0"/>
      </rPr>
      <t xml:space="preserve">Para o número total de alunos envolvidos com projetos de pesquisa, consideramos: 790 alunos regulares de de mestrado e doutorado + 449 alunos IC + 906 alunos desenvolvendo TCC. Já o NA </t>
    </r>
    <r>
      <rPr>
        <rFont val="Calibri"/>
        <color rgb="FFFF0000"/>
        <sz val="10.0"/>
      </rPr>
      <t>(variável idêntica à variável NTE)</t>
    </r>
    <r>
      <rPr>
        <rFont val="Calibri"/>
        <color rgb="FF000000"/>
        <sz val="10.0"/>
      </rPr>
      <t xml:space="preserve"> foi fornecido pela SRCA (extraído da Plataforma SIGAA e Qualidata) considerando os alunos matriculados.
</t>
    </r>
  </si>
  <si>
    <t>NA</t>
  </si>
  <si>
    <t>[NA: Número total de alunos (técnico integrado, técnico subsequente, técnico concomitante, graduação, pós-graduação lato sensu e stricto sensu) da Instituição]</t>
  </si>
  <si>
    <t>Relatórios customizados do SIGAA e QUALIDATA fornecidos pela SRCA, com tratamento de dados pela DPPG.</t>
  </si>
  <si>
    <r>
      <rPr>
        <rFont val="Calibri"/>
        <color rgb="FF000000"/>
        <sz val="10.0"/>
      </rPr>
      <t xml:space="preserve">Deve se referir ao </t>
    </r>
    <r>
      <rPr>
        <rFont val="Calibri"/>
        <color rgb="FFFF0000"/>
        <sz val="10.0"/>
      </rPr>
      <t>Aluno-matrícula</t>
    </r>
    <r>
      <rPr>
        <rFont val="Calibri"/>
        <color rgb="FF000000"/>
        <sz val="10.0"/>
      </rPr>
      <t xml:space="preserve"> (não o Aluno-CPF). Considerar o total de</t>
    </r>
    <r>
      <rPr>
        <rFont val="Calibri"/>
        <color rgb="FFFF0000"/>
        <sz val="10.0"/>
      </rPr>
      <t xml:space="preserve"> matrículas ativas</t>
    </r>
    <r>
      <rPr>
        <rFont val="Calibri"/>
        <color rgb="FF000000"/>
        <sz val="10.0"/>
      </rPr>
      <t xml:space="preserve"> existentes na instituição, em todos os níveis/modalidades de ensino, na </t>
    </r>
    <r>
      <rPr>
        <rFont val="Calibri"/>
        <color rgb="FFFF0000"/>
        <sz val="10.0"/>
      </rPr>
      <t>data de referência</t>
    </r>
    <r>
      <rPr>
        <rFont val="Calibri"/>
        <color rgb="FF000000"/>
        <sz val="10.0"/>
      </rPr>
      <t xml:space="preserve"> de coleta de dados</t>
    </r>
  </si>
  <si>
    <t>INDICADOR 4 - PORCENTAGEM DE ALUNOS, PROVENIENTES DAS AÇÕES AFIRMATIVA DA INSTITUIÇÃO, ENVOLVIDOS EM PROJETOS DE PESQUISA - %NTAFPP</t>
  </si>
  <si>
    <t>Este indicador tem como objetivo mensurar a porcentagem de alunos e alunas do nível técnico (integrado, subsequente, concomitante), de graduação, das pós-graduações lato sensu e stricto sensu, provenientes das ações afirmativas da Instituição, envolvidos em projetos de pesquisa básica e aplicada executados no ano anterior.</t>
  </si>
  <si>
    <t>NTAFPP</t>
  </si>
  <si>
    <t>[NTAFPP: Número total de alunos (técnico integrado, técnico subsequente, técnico concomitante, graduação, pós-graduação lato sensu e stricto sensu) provenientes de ações afirmativas, envolvidos em projetos de pesquisa aplicada e básica da Instituição.</t>
  </si>
  <si>
    <t>Relatório customizado do SIGAA fornecido pela SISTI/DTI, com tratamento de dados pela DPPG.</t>
  </si>
  <si>
    <r>
      <rPr>
        <rFont val="Calibri"/>
        <color rgb="FF000000"/>
        <sz val="10.0"/>
      </rPr>
      <t xml:space="preserve">Deve se referir ao </t>
    </r>
    <r>
      <rPr>
        <rFont val="Calibri"/>
        <color rgb="FFFF0000"/>
        <sz val="10.0"/>
      </rPr>
      <t>Aluno-matrícula</t>
    </r>
    <r>
      <rPr>
        <rFont val="Calibri"/>
        <color rgb="FF000000"/>
        <sz val="10.0"/>
      </rPr>
      <t xml:space="preserve"> (proveniente de </t>
    </r>
    <r>
      <rPr>
        <rFont val="Calibri"/>
        <color rgb="FFFF0000"/>
        <sz val="10.0"/>
      </rPr>
      <t>ação afirmativa</t>
    </r>
    <r>
      <rPr>
        <rFont val="Calibri"/>
        <color rgb="FF000000"/>
        <sz val="10.0"/>
      </rPr>
      <t xml:space="preserve">) que participou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de MT, DR, IC (com e sem bolsa), TCC ou outra modalidade de participação em projetos de pesquisa na instituição.
</t>
    </r>
  </si>
  <si>
    <t>NTAAA</t>
  </si>
  <si>
    <t>[NTAAA: Número total de alunos (técnico integrado, técnico subsequente, técnico concomitante, graduação, pós-graduação lato sensu e stricto sensu) provenientes de ações afirmativas]</t>
  </si>
  <si>
    <r>
      <rPr>
        <rFont val="Calibri"/>
        <color rgb="FF000000"/>
        <sz val="10.0"/>
      </rPr>
      <t>Deve se referir ao total de</t>
    </r>
    <r>
      <rPr>
        <rFont val="Calibri"/>
        <color rgb="FFFF0000"/>
        <sz val="10.0"/>
      </rPr>
      <t xml:space="preserve"> matrículas ativas</t>
    </r>
    <r>
      <rPr>
        <rFont val="Calibri"/>
        <color rgb="FF000000"/>
        <sz val="10.0"/>
      </rPr>
      <t xml:space="preserve"> de </t>
    </r>
    <r>
      <rPr>
        <rFont val="Calibri"/>
        <color rgb="FFFF0000"/>
        <sz val="10.0"/>
      </rPr>
      <t>Aluno-matrícula</t>
    </r>
    <r>
      <rPr>
        <rFont val="Calibri"/>
        <color rgb="FF000000"/>
        <sz val="10.0"/>
      </rPr>
      <t xml:space="preserve">, proveniente de </t>
    </r>
    <r>
      <rPr>
        <rFont val="Calibri"/>
        <color rgb="FFFF0000"/>
        <sz val="10.0"/>
      </rPr>
      <t>ação afirmativa</t>
    </r>
    <r>
      <rPr>
        <rFont val="Calibri"/>
        <color rgb="FF000000"/>
        <sz val="10.0"/>
      </rPr>
      <t xml:space="preserve">, na instituição, em todos os níveis/modalidades de ensino, na </t>
    </r>
    <r>
      <rPr>
        <rFont val="Calibri"/>
        <color rgb="FFFF0000"/>
        <sz val="10.0"/>
      </rPr>
      <t>data de referência</t>
    </r>
    <r>
      <rPr>
        <rFont val="Calibri"/>
        <color rgb="FF000000"/>
        <sz val="10.0"/>
      </rPr>
      <t xml:space="preserve"> de coleta de dados</t>
    </r>
  </si>
  <si>
    <t>Para o NTAAA somaram-se as formas de ingresso  por cotas dos alunos EPT, graduação e stricto sensu registradas no SIGAA: ENEN  (E. P. + E.P. DEFICIÊNCIA - (PcD)+ E. P. - ETNIA+E. P.- RENDA+ E. P.- RENDA - ETNIA)+ PROCESSO SELETIVO - OPÇÃO POR COTA + RESERVA DE VAGA (EP_R+EP+EP_DEF+EP_DEF_ET+EP_DEF_RENDA+ EP_DEF_RENDA_ET+ EP_ET+ EP_R_ET) + SISU - OPÇÃO POR COTA (EP+EP_ET+EP_R+ EP_ R_ET+EP-DEF-ET+ EP-DEF-RENDA-ET)+RESERVA DE VAGAS POR AÇÕES AFIRMATIVAS - NEGRO (ETNIA).</t>
  </si>
  <si>
    <t>INDICADOR 5 - PRODUÇÃO BIBLIOGRÁFICA – NPB</t>
  </si>
  <si>
    <t>Este indicador tem como objetivo quantificar o número de artigos, livros, capítulo de livros e trabalhos de congresso publicados pelos servidores, no ano anterior, como referência.</t>
  </si>
  <si>
    <t>NAr</t>
  </si>
  <si>
    <t>[NAr: Número total de artigos publicados com fator de impacto (JCR ou Qualis)</t>
  </si>
  <si>
    <r>
      <rPr>
        <rFont val="Calibri"/>
        <color rgb="FF000000"/>
        <sz val="10.0"/>
      </rPr>
      <t xml:space="preserve">Deve se referir ao total de artigos publicados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por </t>
    </r>
    <r>
      <rPr>
        <rFont val="Calibri"/>
        <color rgb="FFFF0000"/>
        <sz val="10.0"/>
      </rPr>
      <t>servidores e/ou alunos</t>
    </r>
    <r>
      <rPr>
        <rFont val="Calibri"/>
        <color rgb="FF000000"/>
        <sz val="10.0"/>
      </rPr>
      <t xml:space="preserve"> com matrícula ativa na instituição.
</t>
    </r>
  </si>
  <si>
    <t>Dados retirados do extrator Lattes</t>
  </si>
  <si>
    <t>NL</t>
  </si>
  <si>
    <t>[NL: Número total de livros publicados com registro ISBN ou Qualis Livros]</t>
  </si>
  <si>
    <r>
      <rPr>
        <rFont val="Calibri"/>
        <color rgb="FF000000"/>
        <sz val="10.0"/>
      </rPr>
      <t xml:space="preserve">Deve se referir ao total de livros publicados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por </t>
    </r>
    <r>
      <rPr>
        <rFont val="Calibri"/>
        <color rgb="FFFF0000"/>
        <sz val="10.0"/>
      </rPr>
      <t>servidores e/ou alunos</t>
    </r>
    <r>
      <rPr>
        <rFont val="Calibri"/>
        <color rgb="FF000000"/>
        <sz val="10.0"/>
      </rPr>
      <t xml:space="preserve"> com matrícula ativa na instituição.
</t>
    </r>
  </si>
  <si>
    <t>NCL</t>
  </si>
  <si>
    <t>[NCL: Número total de capitulo de livro publicado com registro ISBN ou Qualis Livros]</t>
  </si>
  <si>
    <r>
      <rPr>
        <rFont val="Calibri"/>
        <color rgb="FF000000"/>
        <sz val="10.0"/>
      </rPr>
      <t xml:space="preserve">Deve se referir ao total de capítulos de livro publicados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por </t>
    </r>
    <r>
      <rPr>
        <rFont val="Calibri"/>
        <color rgb="FFFF0000"/>
        <sz val="10.0"/>
      </rPr>
      <t>servidores e/ou alunos</t>
    </r>
    <r>
      <rPr>
        <rFont val="Calibri"/>
        <color rgb="FF000000"/>
        <sz val="10.0"/>
      </rPr>
      <t xml:space="preserve"> com matrícula ativa na instituição.
</t>
    </r>
  </si>
  <si>
    <t>NC</t>
  </si>
  <si>
    <t>[NC: Número total de trabalhos completos publicados em congressos internacionais, nacionais, regionais e locais]</t>
  </si>
  <si>
    <r>
      <rPr>
        <rFont val="Calibri"/>
        <color rgb="FF000000"/>
        <sz val="10.0"/>
      </rPr>
      <t xml:space="preserve">Deve se referir ao total de trabalhos completos publicados em congressos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por </t>
    </r>
    <r>
      <rPr>
        <rFont val="Calibri"/>
        <color rgb="FFFF0000"/>
        <sz val="10.0"/>
      </rPr>
      <t>servidores e/ou alunos</t>
    </r>
    <r>
      <rPr>
        <rFont val="Calibri"/>
        <color rgb="FF000000"/>
        <sz val="10.0"/>
      </rPr>
      <t xml:space="preserve"> com matrícula ativa na instituição.
</t>
    </r>
  </si>
  <si>
    <t>INDICADOR 6 - PERCENTUAL DE INVESTIMENTO REALIZADO EM PESQUISA, PÓS-GRADUAÇÃO E INOVAÇÃO, ORIUNDO DE CAPITAL E CUSTEIO - % TAFPPI</t>
  </si>
  <si>
    <t>Este indicador tem como objetivo mensurar o percentual de recurso financeiro investido, oriundo de custeio e capital, para o desenvolvimento de pesquisas aprovadas em editais institucionais, na pós-graduação e  no ecossistema de inovação, em relação ao orçamento total de capital e custeio da Instituição.</t>
  </si>
  <si>
    <t>TAFPPI</t>
  </si>
  <si>
    <t>[TAFPPI: Total de aporte financeiro institucional para a pesquisa, a pós-graduação e a inovação]</t>
  </si>
  <si>
    <r>
      <rPr>
        <rFont val="Calibri"/>
        <color rgb="FF000000"/>
        <sz val="10.0"/>
      </rPr>
      <t>Relatório customizado do Tesouro Gerencial fornecido pela COFI/DPG, com tratamento de dados pela DPPG (</t>
    </r>
    <r>
      <rPr>
        <rFont val="Calibri"/>
        <color rgb="FFFF0000"/>
        <sz val="10.0"/>
      </rPr>
      <t>???</t>
    </r>
    <r>
      <rPr>
        <rFont val="Calibri"/>
        <color rgb="FF000000"/>
        <sz val="10.0"/>
      </rPr>
      <t>).</t>
    </r>
  </si>
  <si>
    <r>
      <rPr>
        <rFont val="Calibri"/>
        <color rgb="FF000000"/>
        <sz val="10.0"/>
      </rPr>
      <t xml:space="preserve">Deve se referir aos valores efetivamente </t>
    </r>
    <r>
      <rPr>
        <rFont val="Calibri"/>
        <color rgb="FFFF0000"/>
        <sz val="10.0"/>
      </rPr>
      <t>executados</t>
    </r>
    <r>
      <rPr>
        <rFont val="Calibri"/>
        <color rgb="FF000000"/>
        <sz val="10.0"/>
      </rPr>
      <t xml:space="preserve"> no ano,</t>
    </r>
    <r>
      <rPr>
        <rFont val="Calibri"/>
        <color rgb="FFFF0000"/>
        <sz val="10.0"/>
      </rPr>
      <t xml:space="preserve"> até a data de referência</t>
    </r>
    <r>
      <rPr>
        <rFont val="Calibri"/>
        <color rgb="FF000000"/>
        <sz val="10.0"/>
      </rPr>
      <t xml:space="preserve"> de coleta de dados.</t>
    </r>
  </si>
  <si>
    <t>As variáveis TAFPPI e  OCC referem-se ao valor executado no ano de 2023.</t>
  </si>
  <si>
    <t>OCC</t>
  </si>
  <si>
    <t>[OCC: Orçamento de Capital e Custeio institucional]</t>
  </si>
  <si>
    <r>
      <rPr>
        <rFont val="Calibri"/>
        <color theme="1"/>
        <sz val="10.0"/>
      </rPr>
      <t xml:space="preserve">Deve se referir ao OCC anual da instituição </t>
    </r>
    <r>
      <rPr>
        <rFont val="Calibri"/>
        <color rgb="FFFF0000"/>
        <sz val="10.0"/>
      </rPr>
      <t>conforme constante da LOA</t>
    </r>
    <r>
      <rPr>
        <rFont val="Calibri"/>
        <color theme="1"/>
        <sz val="10.0"/>
      </rPr>
      <t>.</t>
    </r>
  </si>
  <si>
    <t>INDICADOR 7 - QUANTIDADE DE ATIVOS DE PROPRIEDADE INTELECTUAL - TPTPI</t>
  </si>
  <si>
    <t>Este indicador tem como objetivo quantificar o total de produtos e processos tecnológicos que geraram depósitos de patentes de inovação ou modelo de utilidade e registros de marca; desenho industrial; cultivar; topografia de circuitos; programa de computador; organismos geneticamente modificados.</t>
  </si>
  <si>
    <t>PA</t>
  </si>
  <si>
    <t>[ PA:Patente de invenção (PI) e de Modelo de Utilidade (PMU).</t>
  </si>
  <si>
    <t>Relatório de Gestão customizado fornecido pela CIE/DEDC, com tratamento de dados pela DEDC.</t>
  </si>
  <si>
    <r>
      <rPr>
        <rFont val="Calibri"/>
        <color rgb="FF000000"/>
        <sz val="10.0"/>
      </rPr>
      <t xml:space="preserve">Deve se referir ao total de patentes/modelos de utilidade registrados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na instituição.
</t>
    </r>
  </si>
  <si>
    <t>M</t>
  </si>
  <si>
    <t>[M: Marca]</t>
  </si>
  <si>
    <r>
      <rPr>
        <rFont val="Calibri"/>
        <color rgb="FF000000"/>
        <sz val="10.0"/>
      </rPr>
      <t xml:space="preserve">Deve se referir ao total de marcas registradas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na instituição.
</t>
    </r>
  </si>
  <si>
    <t>DI</t>
  </si>
  <si>
    <t>[DI: Desenho Industrial]</t>
  </si>
  <si>
    <r>
      <rPr>
        <rFont val="Calibri"/>
        <color rgb="FF000000"/>
        <sz val="10.0"/>
      </rPr>
      <t xml:space="preserve">Deve se referir ao total de desenhos industriais registrados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na instituição.
</t>
    </r>
  </si>
  <si>
    <t>TC</t>
  </si>
  <si>
    <t>[TC: Topografia de Circuitos Integrados]</t>
  </si>
  <si>
    <r>
      <rPr>
        <rFont val="Calibri"/>
        <color rgb="FF000000"/>
        <sz val="10.0"/>
      </rPr>
      <t xml:space="preserve">Deve se referir ao total de topografia de circuitos integrados registradas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na instituição.
</t>
    </r>
  </si>
  <si>
    <t>OGM</t>
  </si>
  <si>
    <t>[OGM: Organismos Geneticamente Modificados]</t>
  </si>
  <si>
    <r>
      <rPr>
        <rFont val="Calibri"/>
        <color rgb="FF000000"/>
        <sz val="10.0"/>
      </rPr>
      <t xml:space="preserve">Deve se referir ao total de OGM registrados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na instituição.
</t>
    </r>
  </si>
  <si>
    <t>C</t>
  </si>
  <si>
    <t>[C: Cultivar]</t>
  </si>
  <si>
    <r>
      <rPr>
        <rFont val="Calibri"/>
        <color rgb="FF000000"/>
        <sz val="10.0"/>
      </rPr>
      <t xml:space="preserve">Deve se referir ao total de cultivares registrados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na instituição.
</t>
    </r>
  </si>
  <si>
    <t>PC</t>
  </si>
  <si>
    <t>[PC: Programa de Computador]</t>
  </si>
  <si>
    <r>
      <rPr>
        <rFont val="Calibri"/>
        <color rgb="FF000000"/>
        <sz val="10.0"/>
      </rPr>
      <t xml:space="preserve">Deve se referir ao total de programs de computador registrados no ano, </t>
    </r>
    <r>
      <rPr>
        <rFont val="Calibri"/>
        <color rgb="FFFF0000"/>
        <sz val="10.0"/>
      </rPr>
      <t>até a data de referência</t>
    </r>
    <r>
      <rPr>
        <rFont val="Calibri"/>
        <color rgb="FF000000"/>
        <sz val="10.0"/>
      </rPr>
      <t xml:space="preserve"> de coleta de dados, na instituição.
</t>
    </r>
  </si>
  <si>
    <t>INDICADOR 8 - PERCENTUAL DE ATIVOS DE PROPRIEDADE INTELECTUAL LICENCIADOS OU TRANSFERIDOS EM RELAÇÃO À TOTALIDADE DOS PRODUTOS TECNOLÓGICOS QUE RESULTARAM EM ATIVOS DE PROPRIEDADE INTELECTUAL - % APILT</t>
  </si>
  <si>
    <t>Este indicador tem como objetivo mensurar  o percentual de ativos  de propriedade intelectual licenciados ou transferidos, até o fim do exercício anterior, em relação à totalidade dos produtos tecnológicos institucionais que resultaram em ativos de propriedade intelectual.</t>
  </si>
  <si>
    <t>PTLT</t>
  </si>
  <si>
    <t>[PTLT: Total de produtos tecnológicos licenciadas ou transferidas até o fim do exercício anterior]</t>
  </si>
  <si>
    <r>
      <rPr>
        <rFont val="Calibri"/>
        <color rgb="FF000000"/>
        <sz val="10.0"/>
      </rPr>
      <t>Deve se referir ao número de produtos tecnológicos licenciados/transferidos,</t>
    </r>
    <r>
      <rPr>
        <rFont val="Calibri"/>
        <color rgb="FFFF0000"/>
        <sz val="10.0"/>
      </rPr>
      <t xml:space="preserve"> até o ano anterior</t>
    </r>
    <r>
      <rPr>
        <rFont val="Calibri"/>
        <color rgb="FF000000"/>
        <sz val="10.0"/>
      </rPr>
      <t xml:space="preserve">, na instituição.
</t>
    </r>
  </si>
  <si>
    <t>TPTI</t>
  </si>
  <si>
    <t>[TPTI: Total de produtos tecnológicos institucionais que resultaram em ativos de propriedade intelectual]</t>
  </si>
  <si>
    <r>
      <rPr>
        <rFont val="Calibri"/>
        <color rgb="FF000000"/>
        <sz val="10.0"/>
      </rPr>
      <t>Deve se referir ao total de produtos tecnológicos com registro de propriedade intelectual,</t>
    </r>
    <r>
      <rPr>
        <rFont val="Calibri"/>
        <color rgb="FFFF0000"/>
        <sz val="10.0"/>
      </rPr>
      <t xml:space="preserve"> até a data de referência de coleta de dados,</t>
    </r>
    <r>
      <rPr>
        <rFont val="Calibri"/>
        <color rgb="FF000000"/>
        <sz val="10.0"/>
      </rPr>
      <t xml:space="preserve"> na instituição.
</t>
    </r>
  </si>
  <si>
    <t>INDICADOR 9 - QUANTIDADE DE ACORDOS E CONTRATOS DE TRANSFERÊNCIA DE TECNOLOGIA E/OU KNOW HOW PARA A SOCIEDADE - NACTT</t>
  </si>
  <si>
    <t>Este indicador tem como objetivo quantificar o total de acordos e contratos que geraram transferência de tecnologia e/ou know how para a comunidade (local, regional e nacional).</t>
  </si>
  <si>
    <t>NTATT</t>
  </si>
  <si>
    <t>[ NTATT: Número total de acordos de transferência de tecnologia e/ou know how]</t>
  </si>
  <si>
    <r>
      <rPr>
        <rFont val="Calibri"/>
        <color rgb="FF000000"/>
        <sz val="10.0"/>
      </rPr>
      <t>Deve se referir ao total de acordos de TT/know how firmados</t>
    </r>
    <r>
      <rPr>
        <rFont val="Calibri"/>
        <color rgb="FFFF0000"/>
        <sz val="10.0"/>
      </rPr>
      <t>, até a data de referência (???) de coleta de dados</t>
    </r>
    <r>
      <rPr>
        <rFont val="Calibri"/>
        <color rgb="FF000000"/>
        <sz val="10.0"/>
      </rPr>
      <t xml:space="preserve">, na instituição.
</t>
    </r>
  </si>
  <si>
    <t>NTCTT</t>
  </si>
  <si>
    <t>[NTCTT: Número total de contratos de transferência de tecnologia e/ou know how]</t>
  </si>
  <si>
    <r>
      <rPr>
        <rFont val="Calibri"/>
        <color rgb="FF000000"/>
        <sz val="10.0"/>
      </rPr>
      <t>Deve se referir ao total de contratos de TT/know how firmados</t>
    </r>
    <r>
      <rPr>
        <rFont val="Calibri"/>
        <color rgb="FFFF0000"/>
        <sz val="10.0"/>
      </rPr>
      <t>, até a data de referência (???) de coleta de dados</t>
    </r>
    <r>
      <rPr>
        <rFont val="Calibri"/>
        <color rgb="FF000000"/>
        <sz val="10.0"/>
      </rPr>
      <t xml:space="preserve">, na instituição.
</t>
    </r>
  </si>
  <si>
    <t>INDICADOR 10 - QUANTIDADE DE AMBIENTES PROMOTORES E HABITATS DE INOVAÇÃO - TAHI</t>
  </si>
  <si>
    <t>Este indicador tem como objetivo quantificar o total de ambientes promotores de inovação (exemplo: parques, polos, cidades inteligentes, distritos de inovação) e habitats de inovação (exemplo: incubadoras, aceleradoras, espaços makers, startups, spin-off, espaço coworking etc .).</t>
  </si>
  <si>
    <t>NAPI</t>
  </si>
  <si>
    <t>[NAPI: Número de ambientes promotores de Inovação (exemplo: parques, polos, cidades inteligentes, distritos de inovação)]</t>
  </si>
  <si>
    <r>
      <rPr>
        <rFont val="Calibri"/>
        <color rgb="FF000000"/>
        <sz val="10.0"/>
      </rPr>
      <t xml:space="preserve">Deve se referir ao número de ambientes de inovação </t>
    </r>
    <r>
      <rPr>
        <rFont val="Calibri"/>
        <color rgb="FFFF0000"/>
        <sz val="10.0"/>
      </rPr>
      <t>existentes, até a data de referência (???) de coleta de dados,</t>
    </r>
    <r>
      <rPr>
        <rFont val="Calibri"/>
        <color rgb="FF000000"/>
        <sz val="10.0"/>
      </rPr>
      <t xml:space="preserve"> na instituição.
</t>
    </r>
  </si>
  <si>
    <t>NHI</t>
  </si>
  <si>
    <t>[NHI: Número de habitats de inovação (exemplo: incubadoras, aceleradoras, espaços makers, startups, spinoff, espaço coworking)]</t>
  </si>
  <si>
    <r>
      <rPr>
        <rFont val="Calibri"/>
        <color rgb="FF000000"/>
        <sz val="10.0"/>
      </rPr>
      <t xml:space="preserve">Deve se referir ao número de habitats de inovação </t>
    </r>
    <r>
      <rPr>
        <rFont val="Calibri"/>
        <color rgb="FFFF0000"/>
        <sz val="10.0"/>
      </rPr>
      <t>existentes, até a data de referência (???) de coleta de dados,</t>
    </r>
    <r>
      <rPr>
        <rFont val="Calibri"/>
        <color rgb="FF000000"/>
        <sz val="10.0"/>
      </rPr>
      <t xml:space="preserve"> na instituição.
</t>
    </r>
  </si>
  <si>
    <t>INDICADOR 11 - NÚMERO DE EMPREENDIMENTOS BENEFICIADOSPELOS AMBIENTES DE INOVAÇÃO – NEAHI</t>
  </si>
  <si>
    <t>Este indicador tem como objetivo mensurar a totalidade de empreendimentos gerados e/ou atendidos pelos ambientes promotores de inovação (parques, polos, cidades inteligentes, distritos de inovação) e de empreendimentos gerados e/ou atendidos pelos habitats de inovação (incubadoras, aceleradoras, espaços makers, startups, spin-off, espaço coworking etc .).</t>
  </si>
  <si>
    <t>NEGAPI</t>
  </si>
  <si>
    <t>[NEGAPI: Número de instituições e empreendimentos GERADOS pelos ambientes promotores de inovação (exemplo: parques, polos, cidades inteligentes, distritos de inovação)]</t>
  </si>
  <si>
    <r>
      <rPr>
        <rFont val="Calibri"/>
        <color rgb="FF000000"/>
        <sz val="10.0"/>
      </rPr>
      <t xml:space="preserve">Deve se referir ao número de empreendimentos </t>
    </r>
    <r>
      <rPr>
        <rFont val="Calibri"/>
        <color rgb="FFFF0000"/>
        <sz val="10.0"/>
      </rPr>
      <t>gerados</t>
    </r>
    <r>
      <rPr>
        <rFont val="Calibri"/>
        <color rgb="FF000000"/>
        <sz val="10.0"/>
      </rPr>
      <t xml:space="preserve"> pelos ambientes de inovação </t>
    </r>
    <r>
      <rPr>
        <rFont val="Calibri"/>
        <color rgb="FFFF0000"/>
        <sz val="10.0"/>
      </rPr>
      <t>existentes, até a data de referência (???) de coleta de dados,</t>
    </r>
    <r>
      <rPr>
        <rFont val="Calibri"/>
        <color rgb="FF000000"/>
        <sz val="10.0"/>
      </rPr>
      <t xml:space="preserve"> na instituição.
</t>
    </r>
  </si>
  <si>
    <t>NEAAPI</t>
  </si>
  <si>
    <t>[NEAAPI: Número de instituições e empreendimentos ATENDIDOS pelos ambientes promotores de inovação (exemplo: parques, polos, cidades inteligentes, distritos)]</t>
  </si>
  <si>
    <r>
      <rPr>
        <rFont val="Calibri"/>
        <color rgb="FF000000"/>
        <sz val="10.0"/>
      </rPr>
      <t xml:space="preserve">Deve se referir ao número de empreendimentos </t>
    </r>
    <r>
      <rPr>
        <rFont val="Calibri"/>
        <color rgb="FFFF0000"/>
        <sz val="10.0"/>
      </rPr>
      <t>atendidos</t>
    </r>
    <r>
      <rPr>
        <rFont val="Calibri"/>
        <color rgb="FF000000"/>
        <sz val="10.0"/>
      </rPr>
      <t xml:space="preserve"> pelos ambientes de inovação </t>
    </r>
    <r>
      <rPr>
        <rFont val="Calibri"/>
        <color rgb="FFFF0000"/>
        <sz val="10.0"/>
      </rPr>
      <t>existentes, até a data de referência (???) de coleta de dados,</t>
    </r>
    <r>
      <rPr>
        <rFont val="Calibri"/>
        <color rgb="FF000000"/>
        <sz val="10.0"/>
      </rPr>
      <t xml:space="preserve"> na instituição.
</t>
    </r>
  </si>
  <si>
    <t>NEGHI</t>
  </si>
  <si>
    <t>[NEGHI: Número de instituições e empreendimentos GERADOS pelos habitats de inovação (exemplo: incubadoras, aceleradoras, espaços makers, startups, spinoff, espaço)]</t>
  </si>
  <si>
    <r>
      <rPr>
        <rFont val="Calibri"/>
        <color rgb="FF000000"/>
        <sz val="10.0"/>
      </rPr>
      <t xml:space="preserve">Deve se referir ao número de empreendimentos </t>
    </r>
    <r>
      <rPr>
        <rFont val="Calibri"/>
        <color rgb="FFFF0000"/>
        <sz val="10.0"/>
      </rPr>
      <t>gerados</t>
    </r>
    <r>
      <rPr>
        <rFont val="Calibri"/>
        <color rgb="FF000000"/>
        <sz val="10.0"/>
      </rPr>
      <t xml:space="preserve"> pelos habitats de inovação </t>
    </r>
    <r>
      <rPr>
        <rFont val="Calibri"/>
        <color rgb="FFFF0000"/>
        <sz val="10.0"/>
      </rPr>
      <t>existentes, até a data de referência (???) de coleta de dados,</t>
    </r>
    <r>
      <rPr>
        <rFont val="Calibri"/>
        <color rgb="FF000000"/>
        <sz val="10.0"/>
      </rPr>
      <t xml:space="preserve"> na instituição.
</t>
    </r>
  </si>
  <si>
    <t>NEAHI</t>
  </si>
  <si>
    <t>[NEAHI: Número de instituições e empreendimentos ATENDIDOS pelos habitats de inovação (exemplo: incubadoras, aceleradoras, espaços makers, startups, spinoff, espaço coworking)]</t>
  </si>
  <si>
    <r>
      <rPr>
        <rFont val="Calibri"/>
        <color rgb="FF000000"/>
        <sz val="10.0"/>
      </rPr>
      <t xml:space="preserve">Deve se referir ao número de empreendimentos </t>
    </r>
    <r>
      <rPr>
        <rFont val="Calibri"/>
        <color rgb="FFFF0000"/>
        <sz val="10.0"/>
      </rPr>
      <t>atendidos</t>
    </r>
    <r>
      <rPr>
        <rFont val="Calibri"/>
        <color rgb="FF000000"/>
        <sz val="10.0"/>
      </rPr>
      <t xml:space="preserve"> pelos habitats de inovação </t>
    </r>
    <r>
      <rPr>
        <rFont val="Calibri"/>
        <color rgb="FFFF0000"/>
        <sz val="10.0"/>
      </rPr>
      <t>existentes, até a data de referência (???) de coleta de dados,</t>
    </r>
    <r>
      <rPr>
        <rFont val="Calibri"/>
        <color rgb="FF000000"/>
        <sz val="10.0"/>
      </rPr>
      <t xml:space="preserve"> na instituição.
</t>
    </r>
  </si>
  <si>
    <t>Data de Referência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</si>
</sst>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 ;[RED]\-0.00\ "/>
    <numFmt numFmtId="165" formatCode="D/M/YYYY"/>
  </numFmts>
  <fonts count="13">
    <font>
      <sz val="10.0"/>
      <color rgb="FF000000"/>
      <name val="Arial"/>
      <scheme val="minor"/>
    </font>
    <font>
      <b/>
      <sz val="18.0"/>
      <color rgb="FF000000"/>
      <name val="Calibri"/>
    </font>
    <font/>
    <font>
      <b/>
      <i/>
      <sz val="14.0"/>
      <color rgb="FF000000"/>
      <name val="Calibri"/>
    </font>
    <font>
      <sz val="18.0"/>
      <color rgb="FF000000"/>
      <name val="Calibri"/>
    </font>
    <font>
      <b/>
      <i/>
      <sz val="14.0"/>
      <color rgb="FF843C0B"/>
      <name val="Calibri"/>
    </font>
    <font>
      <sz val="12.0"/>
      <color rgb="FF000000"/>
      <name val="Calibri"/>
    </font>
    <font>
      <sz val="14.0"/>
      <color rgb="FF000000"/>
      <name val="Arial"/>
    </font>
    <font>
      <sz val="10.0"/>
      <color rgb="FF000000"/>
      <name val="Calibri"/>
    </font>
    <font>
      <sz val="10.0"/>
      <color theme="1"/>
      <name val="Calibri"/>
    </font>
    <font>
      <sz val="10.0"/>
      <color rgb="FF000000"/>
      <name val="Arial"/>
    </font>
    <font>
      <sz val="12.0"/>
      <color rgb="FF000000"/>
      <name val="Arial"/>
    </font>
    <font>
      <b/>
      <sz val="12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8497B0"/>
        <bgColor rgb="FF8497B0"/>
      </patternFill>
    </fill>
    <fill>
      <patternFill patternType="solid">
        <fgColor rgb="FFBF9000"/>
        <bgColor rgb="FFBF9000"/>
      </patternFill>
    </fill>
    <fill>
      <patternFill patternType="solid">
        <fgColor rgb="FFD6DCE5"/>
        <bgColor rgb="FFD6DCE5"/>
      </patternFill>
    </fill>
    <fill>
      <patternFill patternType="solid">
        <fgColor rgb="FFEDEDED"/>
        <bgColor rgb="FFEDEDED"/>
      </patternFill>
    </fill>
    <fill>
      <patternFill patternType="solid">
        <fgColor rgb="FFFFE699"/>
        <bgColor rgb="FFFFE699"/>
      </patternFill>
    </fill>
    <fill>
      <patternFill patternType="solid">
        <fgColor rgb="FFC55A11"/>
        <bgColor rgb="FFC55A11"/>
      </patternFill>
    </fill>
    <fill>
      <patternFill patternType="solid">
        <fgColor rgb="FFE2F0D9"/>
        <bgColor rgb="FFE2F0D9"/>
      </patternFill>
    </fill>
    <fill>
      <patternFill patternType="solid">
        <fgColor rgb="FFD0CECE"/>
        <bgColor rgb="FFD0CECE"/>
      </patternFill>
    </fill>
    <fill>
      <patternFill patternType="solid">
        <fgColor rgb="FFFFA6A6"/>
        <bgColor rgb="FFFFA6A6"/>
      </patternFill>
    </fill>
    <fill>
      <patternFill patternType="solid">
        <fgColor rgb="FF8EAADB"/>
        <bgColor rgb="FF8EAADB"/>
      </patternFill>
    </fill>
    <fill>
      <patternFill patternType="solid">
        <fgColor rgb="FFD9E2F3"/>
        <bgColor rgb="FFD9E2F3"/>
      </patternFill>
    </fill>
  </fills>
  <borders count="11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0" fillId="0" fontId="4" numFmtId="0" xfId="0" applyAlignment="1" applyFont="1">
      <alignment shrinkToFit="0" vertical="center" wrapText="1"/>
    </xf>
    <xf borderId="7" fillId="4" fontId="3" numFmtId="0" xfId="0" applyAlignment="1" applyBorder="1" applyFill="1" applyFont="1">
      <alignment horizontal="center" shrinkToFit="0" vertical="center" wrapText="1"/>
    </xf>
    <xf borderId="7" fillId="5" fontId="5" numFmtId="0" xfId="0" applyAlignment="1" applyBorder="1" applyFill="1" applyFont="1">
      <alignment horizontal="center" shrinkToFit="0" vertical="center" wrapText="1"/>
    </xf>
    <xf borderId="7" fillId="6" fontId="3" numFmtId="0" xfId="0" applyAlignment="1" applyBorder="1" applyFill="1" applyFont="1">
      <alignment horizontal="center" shrinkToFit="0" vertical="center" wrapText="1"/>
    </xf>
    <xf borderId="7" fillId="7" fontId="3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8" fillId="8" fontId="7" numFmtId="0" xfId="0" applyAlignment="1" applyBorder="1" applyFill="1" applyFont="1">
      <alignment horizontal="center" shrinkToFit="0" textRotation="90" vertical="center" wrapText="1"/>
    </xf>
    <xf borderId="8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left" shrinkToFit="0" vertical="center" wrapText="1"/>
    </xf>
    <xf borderId="8" fillId="0" fontId="8" numFmtId="0" xfId="0" applyAlignment="1" applyBorder="1" applyFont="1">
      <alignment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left" shrinkToFit="0" vertical="top" wrapText="1"/>
    </xf>
    <xf borderId="7" fillId="0" fontId="8" numFmtId="0" xfId="0" applyAlignment="1" applyBorder="1" applyFont="1">
      <alignment shrinkToFit="0" vertical="center" wrapText="1"/>
    </xf>
    <xf borderId="7" fillId="0" fontId="8" numFmtId="0" xfId="0" applyAlignment="1" applyBorder="1" applyFont="1">
      <alignment shrinkToFit="0" vertical="top" wrapText="1"/>
    </xf>
    <xf borderId="7" fillId="0" fontId="9" numFmtId="4" xfId="0" applyAlignment="1" applyBorder="1" applyFont="1" applyNumberFormat="1">
      <alignment horizontal="center" shrinkToFit="0" vertical="center" wrapText="1"/>
    </xf>
    <xf borderId="8" fillId="0" fontId="8" numFmtId="164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9" fillId="0" fontId="2" numFmtId="0" xfId="0" applyBorder="1" applyFont="1"/>
    <xf borderId="10" fillId="0" fontId="2" numFmtId="0" xfId="0" applyBorder="1" applyFont="1"/>
    <xf borderId="7" fillId="0" fontId="9" numFmtId="0" xfId="0" applyAlignment="1" applyBorder="1" applyFont="1">
      <alignment horizontal="left" shrinkToFit="0" vertical="top" wrapText="1"/>
    </xf>
    <xf borderId="7" fillId="0" fontId="9" numFmtId="0" xfId="0" applyAlignment="1" applyBorder="1" applyFont="1">
      <alignment shrinkToFit="0" vertical="top" wrapText="1"/>
    </xf>
    <xf borderId="7" fillId="0" fontId="9" numFmtId="3" xfId="0" applyAlignment="1" applyBorder="1" applyFont="1" applyNumberFormat="1">
      <alignment horizontal="center" shrinkToFit="0" vertical="center" wrapText="1"/>
    </xf>
    <xf borderId="7" fillId="0" fontId="8" numFmtId="3" xfId="0" applyAlignment="1" applyBorder="1" applyFont="1" applyNumberFormat="1">
      <alignment horizontal="center" shrinkToFit="0" vertical="center" wrapText="1"/>
    </xf>
    <xf borderId="8" fillId="9" fontId="7" numFmtId="0" xfId="0" applyAlignment="1" applyBorder="1" applyFill="1" applyFont="1">
      <alignment horizontal="center" shrinkToFit="0" textRotation="90" vertical="center" wrapText="1"/>
    </xf>
    <xf borderId="7" fillId="0" fontId="8" numFmtId="0" xfId="0" applyAlignment="1" applyBorder="1" applyFont="1">
      <alignment horizontal="left" shrinkToFit="0" vertical="center" wrapText="1"/>
    </xf>
    <xf borderId="7" fillId="0" fontId="8" numFmtId="4" xfId="0" applyAlignment="1" applyBorder="1" applyFont="1" applyNumberFormat="1">
      <alignment horizontal="center" shrinkToFit="0" vertical="center" wrapText="1"/>
    </xf>
    <xf borderId="7" fillId="10" fontId="8" numFmtId="3" xfId="0" applyAlignment="1" applyBorder="1" applyFill="1" applyFont="1" applyNumberFormat="1">
      <alignment horizontal="center" shrinkToFit="0" vertical="center" wrapText="1"/>
    </xf>
    <xf borderId="0" fillId="0" fontId="10" numFmtId="0" xfId="0" applyAlignment="1" applyFont="1">
      <alignment shrinkToFit="0" vertical="bottom" wrapText="0"/>
    </xf>
    <xf borderId="0" fillId="0" fontId="10" numFmtId="0" xfId="0" applyAlignment="1" applyFont="1">
      <alignment horizontal="left" shrinkToFit="0" vertical="top" wrapText="1"/>
    </xf>
    <xf borderId="0" fillId="0" fontId="11" numFmtId="0" xfId="0" applyAlignment="1" applyFont="1">
      <alignment horizontal="center" shrinkToFit="0" vertical="center" wrapText="0"/>
    </xf>
    <xf borderId="0" fillId="0" fontId="11" numFmtId="4" xfId="0" applyAlignment="1" applyFont="1" applyNumberFormat="1">
      <alignment horizontal="center" shrinkToFit="0" vertical="center" wrapText="0"/>
    </xf>
    <xf borderId="0" fillId="0" fontId="11" numFmtId="3" xfId="0" applyAlignment="1" applyFont="1" applyNumberFormat="1">
      <alignment horizontal="center" shrinkToFit="0" vertical="center" wrapText="0"/>
    </xf>
    <xf borderId="0" fillId="0" fontId="11" numFmtId="2" xfId="0" applyAlignment="1" applyFont="1" applyNumberFormat="1">
      <alignment horizontal="center" shrinkToFit="0" vertical="center" wrapText="0"/>
    </xf>
    <xf borderId="7" fillId="11" fontId="12" numFmtId="0" xfId="0" applyAlignment="1" applyBorder="1" applyFill="1" applyFon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center" wrapText="0"/>
    </xf>
    <xf borderId="7" fillId="12" fontId="6" numFmtId="165" xfId="0" applyAlignment="1" applyBorder="1" applyFill="1" applyFont="1" applyNumberFormat="1">
      <alignment horizontal="center" shrinkToFit="0" vertical="center" wrapText="0"/>
    </xf>
    <xf borderId="7" fillId="0" fontId="6" numFmtId="4" xfId="0" applyAlignment="1" applyBorder="1" applyFont="1" applyNumberFormat="1">
      <alignment horizontal="center" shrinkToFit="0" vertical="center" wrapText="0"/>
    </xf>
    <xf borderId="7" fillId="0" fontId="6" numFmtId="3" xfId="0" applyAlignment="1" applyBorder="1" applyFont="1" applyNumberFormat="1">
      <alignment horizontal="center" shrinkToFit="0" vertical="center" wrapText="0"/>
    </xf>
    <xf borderId="7" fillId="0" fontId="6" numFmtId="4" xfId="0" applyAlignment="1" applyBorder="1" applyFont="1" applyNumberFormat="1">
      <alignment horizontal="center" shrinkToFit="0" vertical="center" wrapText="1"/>
    </xf>
    <xf borderId="7" fillId="0" fontId="6" numFmtId="3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409575</xdr:colOff>
      <xdr:row>7</xdr:row>
      <xdr:rowOff>19050</xdr:rowOff>
    </xdr:from>
    <xdr:ext cx="3171825" cy="304800"/>
    <xdr:sp>
      <xdr:nvSpPr>
        <xdr:cNvPr id="3" name="Shape 3"/>
        <xdr:cNvSpPr/>
      </xdr:nvSpPr>
      <xdr:spPr>
        <a:xfrm>
          <a:off x="3764850" y="3632363"/>
          <a:ext cx="3162300" cy="29527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%NSE = ((NDE + NTEA) / NTS) x 100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504825</xdr:colOff>
      <xdr:row>2</xdr:row>
      <xdr:rowOff>276225</xdr:rowOff>
    </xdr:from>
    <xdr:ext cx="2305050" cy="266700"/>
    <xdr:sp>
      <xdr:nvSpPr>
        <xdr:cNvPr id="4" name="Shape 4"/>
        <xdr:cNvSpPr/>
      </xdr:nvSpPr>
      <xdr:spPr>
        <a:xfrm>
          <a:off x="4198238" y="3651413"/>
          <a:ext cx="2295525" cy="257175"/>
        </a:xfrm>
        <a:prstGeom prst="rect">
          <a:avLst/>
        </a:prstGeom>
        <a:noFill/>
        <a:ln>
          <a:noFill/>
        </a:ln>
      </xdr:spPr>
      <xdr:txBody>
        <a:bodyPr anchorCtr="1" anchor="ctr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%OAE = (OAE / OTI) x 100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409575</xdr:colOff>
      <xdr:row>4</xdr:row>
      <xdr:rowOff>219075</xdr:rowOff>
    </xdr:from>
    <xdr:ext cx="2266950" cy="257175"/>
    <xdr:sp>
      <xdr:nvSpPr>
        <xdr:cNvPr id="5" name="Shape 5"/>
        <xdr:cNvSpPr/>
      </xdr:nvSpPr>
      <xdr:spPr>
        <a:xfrm>
          <a:off x="4217288" y="3656175"/>
          <a:ext cx="2257425" cy="247650"/>
        </a:xfrm>
        <a:prstGeom prst="rect">
          <a:avLst/>
        </a:prstGeom>
        <a:noFill/>
        <a:ln>
          <a:noFill/>
        </a:ln>
      </xdr:spPr>
      <xdr:txBody>
        <a:bodyPr anchorCtr="1" anchor="ctr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NEE = (NEE / NTE) x 100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438150</xdr:colOff>
      <xdr:row>10</xdr:row>
      <xdr:rowOff>38100</xdr:rowOff>
    </xdr:from>
    <xdr:ext cx="2857500" cy="276225"/>
    <xdr:sp>
      <xdr:nvSpPr>
        <xdr:cNvPr id="6" name="Shape 6"/>
        <xdr:cNvSpPr/>
      </xdr:nvSpPr>
      <xdr:spPr>
        <a:xfrm>
          <a:off x="3922013" y="3646650"/>
          <a:ext cx="2847975" cy="26670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PAAE = ( NAPP + NACE + NAPS)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428625</xdr:colOff>
      <xdr:row>12</xdr:row>
      <xdr:rowOff>219075</xdr:rowOff>
    </xdr:from>
    <xdr:ext cx="2505075" cy="323850"/>
    <xdr:sp>
      <xdr:nvSpPr>
        <xdr:cNvPr id="7" name="Shape 7"/>
        <xdr:cNvSpPr/>
      </xdr:nvSpPr>
      <xdr:spPr>
        <a:xfrm>
          <a:off x="4098225" y="3622838"/>
          <a:ext cx="2495550" cy="31432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%AEV = (NAVS / NAE) x 100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428625</xdr:colOff>
      <xdr:row>14</xdr:row>
      <xdr:rowOff>219075</xdr:rowOff>
    </xdr:from>
    <xdr:ext cx="2724150" cy="323850"/>
    <xdr:sp>
      <xdr:nvSpPr>
        <xdr:cNvPr id="8" name="Shape 8"/>
        <xdr:cNvSpPr/>
      </xdr:nvSpPr>
      <xdr:spPr>
        <a:xfrm>
          <a:off x="3988688" y="3622838"/>
          <a:ext cx="2714625" cy="31432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%AEP = (NACCA / NAE) x 100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409575</xdr:colOff>
      <xdr:row>16</xdr:row>
      <xdr:rowOff>209550</xdr:rowOff>
    </xdr:from>
    <xdr:ext cx="3200400" cy="295275"/>
    <xdr:sp>
      <xdr:nvSpPr>
        <xdr:cNvPr id="9" name="Shape 9"/>
        <xdr:cNvSpPr/>
      </xdr:nvSpPr>
      <xdr:spPr>
        <a:xfrm>
          <a:off x="3750563" y="3637125"/>
          <a:ext cx="3190875" cy="2857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400" strike="noStrike">
              <a:latin typeface="Cambria Math"/>
              <a:ea typeface="Cambria Math"/>
              <a:cs typeface="Cambria Math"/>
              <a:sym typeface="Cambria Math"/>
            </a:rPr>
            <a:t>%PPA = (NPPA / (NPPB + NPPA)) x 100</a:t>
          </a:r>
          <a:endParaRPr b="0" sz="14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409575</xdr:colOff>
      <xdr:row>18</xdr:row>
      <xdr:rowOff>247650</xdr:rowOff>
    </xdr:from>
    <xdr:ext cx="2143125" cy="285750"/>
    <xdr:sp>
      <xdr:nvSpPr>
        <xdr:cNvPr id="10" name="Shape 10"/>
        <xdr:cNvSpPr/>
      </xdr:nvSpPr>
      <xdr:spPr>
        <a:xfrm>
          <a:off x="4279200" y="3641888"/>
          <a:ext cx="2133600" cy="27622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%NS = (NSPP / NS) x 100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390525</xdr:colOff>
      <xdr:row>20</xdr:row>
      <xdr:rowOff>180975</xdr:rowOff>
    </xdr:from>
    <xdr:ext cx="2524125" cy="323850"/>
    <xdr:sp>
      <xdr:nvSpPr>
        <xdr:cNvPr id="11" name="Shape 11"/>
        <xdr:cNvSpPr/>
      </xdr:nvSpPr>
      <xdr:spPr>
        <a:xfrm>
          <a:off x="4088700" y="3622838"/>
          <a:ext cx="2514600" cy="31432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%NAP = (NAPPP / NA) x 100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371475</xdr:colOff>
      <xdr:row>22</xdr:row>
      <xdr:rowOff>171450</xdr:rowOff>
    </xdr:from>
    <xdr:ext cx="3371850" cy="333375"/>
    <xdr:sp>
      <xdr:nvSpPr>
        <xdr:cNvPr id="12" name="Shape 12"/>
        <xdr:cNvSpPr/>
      </xdr:nvSpPr>
      <xdr:spPr>
        <a:xfrm>
          <a:off x="3664838" y="3618075"/>
          <a:ext cx="3362325" cy="3238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%NTAFPP = ( NTAFPP / ATAAA) x 100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361950</xdr:colOff>
      <xdr:row>25</xdr:row>
      <xdr:rowOff>133350</xdr:rowOff>
    </xdr:from>
    <xdr:ext cx="3076575" cy="333375"/>
    <xdr:sp>
      <xdr:nvSpPr>
        <xdr:cNvPr id="13" name="Shape 13"/>
        <xdr:cNvSpPr/>
      </xdr:nvSpPr>
      <xdr:spPr>
        <a:xfrm>
          <a:off x="3812475" y="3618075"/>
          <a:ext cx="3067050" cy="3238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NPB = ( NAr  + NL + NCL  + NC)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361950</xdr:colOff>
      <xdr:row>28</xdr:row>
      <xdr:rowOff>104775</xdr:rowOff>
    </xdr:from>
    <xdr:ext cx="2914650" cy="285750"/>
    <xdr:sp>
      <xdr:nvSpPr>
        <xdr:cNvPr id="14" name="Shape 14"/>
        <xdr:cNvSpPr/>
      </xdr:nvSpPr>
      <xdr:spPr>
        <a:xfrm>
          <a:off x="3893438" y="3641888"/>
          <a:ext cx="2905125" cy="27622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%TAFPPI = (TAFPPI / OCC) x 100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342900</xdr:colOff>
      <xdr:row>33</xdr:row>
      <xdr:rowOff>28575</xdr:rowOff>
    </xdr:from>
    <xdr:ext cx="3895725" cy="333375"/>
    <xdr:sp>
      <xdr:nvSpPr>
        <xdr:cNvPr id="15" name="Shape 15"/>
        <xdr:cNvSpPr/>
      </xdr:nvSpPr>
      <xdr:spPr>
        <a:xfrm>
          <a:off x="3402900" y="3618075"/>
          <a:ext cx="3886200" cy="3238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TPTPI = ( PS + M + DI + TC + OGM + C + PC)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361950</xdr:colOff>
      <xdr:row>37</xdr:row>
      <xdr:rowOff>238125</xdr:rowOff>
    </xdr:from>
    <xdr:ext cx="2562225" cy="295275"/>
    <xdr:sp>
      <xdr:nvSpPr>
        <xdr:cNvPr id="16" name="Shape 16"/>
        <xdr:cNvSpPr/>
      </xdr:nvSpPr>
      <xdr:spPr>
        <a:xfrm>
          <a:off x="4069650" y="3637125"/>
          <a:ext cx="2552700" cy="2857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%APILT = (PTLT / TPTI) x 100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342900</xdr:colOff>
      <xdr:row>39</xdr:row>
      <xdr:rowOff>285750</xdr:rowOff>
    </xdr:from>
    <xdr:ext cx="2743200" cy="314325"/>
    <xdr:sp>
      <xdr:nvSpPr>
        <xdr:cNvPr id="17" name="Shape 17"/>
        <xdr:cNvSpPr/>
      </xdr:nvSpPr>
      <xdr:spPr>
        <a:xfrm>
          <a:off x="3979163" y="3627600"/>
          <a:ext cx="2733675" cy="30480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NACTT = (NTATT + NTCTT)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314325</xdr:colOff>
      <xdr:row>41</xdr:row>
      <xdr:rowOff>257175</xdr:rowOff>
    </xdr:from>
    <xdr:ext cx="2076450" cy="295275"/>
    <xdr:sp>
      <xdr:nvSpPr>
        <xdr:cNvPr id="18" name="Shape 18"/>
        <xdr:cNvSpPr/>
      </xdr:nvSpPr>
      <xdr:spPr>
        <a:xfrm>
          <a:off x="4312538" y="3637125"/>
          <a:ext cx="2066925" cy="2857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TAHI = (NAPI + NHI)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323850</xdr:colOff>
      <xdr:row>44</xdr:row>
      <xdr:rowOff>276225</xdr:rowOff>
    </xdr:from>
    <xdr:ext cx="4295775" cy="295275"/>
    <xdr:sp>
      <xdr:nvSpPr>
        <xdr:cNvPr id="19" name="Shape 19"/>
        <xdr:cNvSpPr/>
      </xdr:nvSpPr>
      <xdr:spPr>
        <a:xfrm>
          <a:off x="3202875" y="3637125"/>
          <a:ext cx="4286250" cy="2857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500" strike="noStrike">
              <a:latin typeface="Times New Roman"/>
              <a:ea typeface="Times New Roman"/>
              <a:cs typeface="Times New Roman"/>
              <a:sym typeface="Times New Roman"/>
            </a:rPr>
            <a:t>NEAHI = (NEGAPI + NEAAPI  + NEGHI + NEAHI)</a:t>
          </a:r>
          <a:endParaRPr b="0" sz="15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9.13"/>
    <col customWidth="1" min="2" max="2" width="15.75"/>
    <col customWidth="1" min="3" max="3" width="55.75"/>
    <col customWidth="1" hidden="1" min="4" max="4" width="65.75"/>
    <col customWidth="1" min="5" max="5" width="70.75"/>
    <col customWidth="1" hidden="1" min="6" max="8" width="15.75"/>
    <col customWidth="1" hidden="1" min="9" max="9" width="90.75"/>
    <col customWidth="1" hidden="1" min="10" max="10" width="56.63"/>
    <col customWidth="1" hidden="1" min="11" max="11" width="67.88"/>
    <col customWidth="1" hidden="1" min="12" max="12" width="80.75"/>
    <col customWidth="1" hidden="1" min="13" max="13" width="20.13"/>
    <col customWidth="1" hidden="1" min="14" max="14" width="30.75"/>
    <col customWidth="1" min="15" max="17" width="20.75"/>
    <col customWidth="1" min="18" max="31" width="12.63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 t="s">
        <v>1</v>
      </c>
      <c r="P1" s="5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ht="66.0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8" t="s">
        <v>14</v>
      </c>
      <c r="N2" s="8" t="s">
        <v>15</v>
      </c>
      <c r="O2" s="10" t="s">
        <v>16</v>
      </c>
      <c r="P2" s="10" t="s">
        <v>17</v>
      </c>
      <c r="Q2" s="11" t="s">
        <v>18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ht="30.0" customHeight="1">
      <c r="A3" s="13" t="s">
        <v>19</v>
      </c>
      <c r="B3" s="14" t="s">
        <v>20</v>
      </c>
      <c r="C3" s="15" t="s">
        <v>21</v>
      </c>
      <c r="D3" s="15" t="s">
        <v>22</v>
      </c>
      <c r="E3" s="16"/>
      <c r="F3" s="14" t="s">
        <v>23</v>
      </c>
      <c r="G3" s="14" t="s">
        <v>24</v>
      </c>
      <c r="H3" s="17" t="s">
        <v>25</v>
      </c>
      <c r="I3" s="18" t="s">
        <v>26</v>
      </c>
      <c r="J3" s="19" t="s">
        <v>27</v>
      </c>
      <c r="K3" s="18" t="s">
        <v>28</v>
      </c>
      <c r="L3" s="20" t="s">
        <v>29</v>
      </c>
      <c r="M3" s="14" t="s">
        <v>30</v>
      </c>
      <c r="N3" s="15" t="s">
        <v>31</v>
      </c>
      <c r="O3" s="17" t="str">
        <f t="shared" ref="O3:O47" si="1">IF($H3="","",$H3)</f>
        <v>OAE</v>
      </c>
      <c r="P3" s="21">
        <v>1704431.62</v>
      </c>
      <c r="Q3" s="22">
        <f>IF($P4 = "", "", ($P3/$P4)*100)</f>
        <v>0.3096325939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ht="30.0" customHeight="1">
      <c r="A4" s="24"/>
      <c r="B4" s="25"/>
      <c r="C4" s="25"/>
      <c r="D4" s="25"/>
      <c r="E4" s="25"/>
      <c r="F4" s="25"/>
      <c r="G4" s="25"/>
      <c r="H4" s="17" t="s">
        <v>32</v>
      </c>
      <c r="I4" s="18" t="s">
        <v>33</v>
      </c>
      <c r="J4" s="19" t="s">
        <v>34</v>
      </c>
      <c r="K4" s="26" t="s">
        <v>35</v>
      </c>
      <c r="L4" s="20" t="s">
        <v>36</v>
      </c>
      <c r="M4" s="25"/>
      <c r="N4" s="25"/>
      <c r="O4" s="17" t="str">
        <f t="shared" si="1"/>
        <v>OTI</v>
      </c>
      <c r="P4" s="21">
        <v>5.5046905707E8</v>
      </c>
      <c r="Q4" s="25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ht="30.0" customHeight="1">
      <c r="A5" s="24"/>
      <c r="B5" s="14" t="s">
        <v>20</v>
      </c>
      <c r="C5" s="15" t="s">
        <v>37</v>
      </c>
      <c r="D5" s="15" t="s">
        <v>38</v>
      </c>
      <c r="E5" s="16"/>
      <c r="F5" s="14" t="s">
        <v>23</v>
      </c>
      <c r="G5" s="14" t="s">
        <v>24</v>
      </c>
      <c r="H5" s="17" t="s">
        <v>39</v>
      </c>
      <c r="I5" s="18" t="s">
        <v>40</v>
      </c>
      <c r="J5" s="18" t="s">
        <v>41</v>
      </c>
      <c r="K5" s="26" t="s">
        <v>42</v>
      </c>
      <c r="L5" s="27"/>
      <c r="M5" s="14" t="s">
        <v>30</v>
      </c>
      <c r="N5" s="15" t="s">
        <v>31</v>
      </c>
      <c r="O5" s="17" t="str">
        <f t="shared" si="1"/>
        <v>NEE</v>
      </c>
      <c r="P5" s="28">
        <v>981.0</v>
      </c>
      <c r="Q5" s="22">
        <f>IF($P6 = "", "", ($P5/$P6)*100)</f>
        <v>5.138546959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ht="30.0" customHeight="1">
      <c r="A6" s="24"/>
      <c r="B6" s="25"/>
      <c r="C6" s="25"/>
      <c r="D6" s="25"/>
      <c r="E6" s="25"/>
      <c r="F6" s="25"/>
      <c r="G6" s="25"/>
      <c r="H6" s="17" t="s">
        <v>43</v>
      </c>
      <c r="I6" s="18" t="s">
        <v>44</v>
      </c>
      <c r="J6" s="18" t="s">
        <v>45</v>
      </c>
      <c r="K6" s="26" t="s">
        <v>46</v>
      </c>
      <c r="L6" s="27"/>
      <c r="M6" s="25"/>
      <c r="N6" s="25"/>
      <c r="O6" s="17" t="str">
        <f t="shared" si="1"/>
        <v>NTE</v>
      </c>
      <c r="P6" s="28">
        <v>19091.0</v>
      </c>
      <c r="Q6" s="25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ht="30.0" customHeight="1">
      <c r="A7" s="24"/>
      <c r="B7" s="14" t="s">
        <v>20</v>
      </c>
      <c r="C7" s="15" t="s">
        <v>47</v>
      </c>
      <c r="D7" s="15" t="s">
        <v>48</v>
      </c>
      <c r="E7" s="16"/>
      <c r="F7" s="14" t="s">
        <v>23</v>
      </c>
      <c r="G7" s="14" t="s">
        <v>24</v>
      </c>
      <c r="H7" s="17" t="s">
        <v>49</v>
      </c>
      <c r="I7" s="18" t="s">
        <v>50</v>
      </c>
      <c r="J7" s="18" t="s">
        <v>51</v>
      </c>
      <c r="K7" s="26" t="s">
        <v>52</v>
      </c>
      <c r="L7" s="27"/>
      <c r="M7" s="14" t="s">
        <v>30</v>
      </c>
      <c r="N7" s="15" t="s">
        <v>31</v>
      </c>
      <c r="O7" s="17" t="str">
        <f t="shared" si="1"/>
        <v>NDE</v>
      </c>
      <c r="P7" s="28">
        <v>383.0</v>
      </c>
      <c r="Q7" s="22">
        <f>IF($P9 = "","", (($P7 + $P8)/$P9)*100)</f>
        <v>27.56450598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ht="30.0" customHeight="1">
      <c r="A8" s="24"/>
      <c r="B8" s="24"/>
      <c r="C8" s="24"/>
      <c r="D8" s="24"/>
      <c r="E8" s="24"/>
      <c r="F8" s="24"/>
      <c r="G8" s="24"/>
      <c r="H8" s="17" t="s">
        <v>53</v>
      </c>
      <c r="I8" s="18" t="s">
        <v>54</v>
      </c>
      <c r="J8" s="18" t="s">
        <v>51</v>
      </c>
      <c r="K8" s="26" t="s">
        <v>55</v>
      </c>
      <c r="L8" s="27"/>
      <c r="M8" s="24"/>
      <c r="N8" s="24"/>
      <c r="O8" s="17" t="str">
        <f t="shared" si="1"/>
        <v>NTEA</v>
      </c>
      <c r="P8" s="28">
        <v>55.0</v>
      </c>
      <c r="Q8" s="24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ht="30.0" customHeight="1">
      <c r="A9" s="24"/>
      <c r="B9" s="25"/>
      <c r="C9" s="25"/>
      <c r="D9" s="25"/>
      <c r="E9" s="25"/>
      <c r="F9" s="25"/>
      <c r="G9" s="25"/>
      <c r="H9" s="17" t="s">
        <v>56</v>
      </c>
      <c r="I9" s="18" t="s">
        <v>57</v>
      </c>
      <c r="J9" s="18" t="s">
        <v>58</v>
      </c>
      <c r="K9" s="18" t="s">
        <v>59</v>
      </c>
      <c r="L9" s="27" t="s">
        <v>60</v>
      </c>
      <c r="M9" s="25"/>
      <c r="N9" s="25"/>
      <c r="O9" s="17" t="str">
        <f t="shared" si="1"/>
        <v>NTS</v>
      </c>
      <c r="P9" s="28">
        <v>1589.0</v>
      </c>
      <c r="Q9" s="25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ht="30.0" customHeight="1">
      <c r="A10" s="24"/>
      <c r="B10" s="14" t="s">
        <v>20</v>
      </c>
      <c r="C10" s="15" t="s">
        <v>61</v>
      </c>
      <c r="D10" s="15" t="s">
        <v>62</v>
      </c>
      <c r="E10" s="16"/>
      <c r="F10" s="14" t="s">
        <v>23</v>
      </c>
      <c r="G10" s="14" t="s">
        <v>24</v>
      </c>
      <c r="H10" s="17" t="s">
        <v>63</v>
      </c>
      <c r="I10" s="18" t="s">
        <v>64</v>
      </c>
      <c r="J10" s="18" t="s">
        <v>51</v>
      </c>
      <c r="K10" s="18" t="s">
        <v>65</v>
      </c>
      <c r="L10" s="20" t="s">
        <v>66</v>
      </c>
      <c r="M10" s="14" t="s">
        <v>30</v>
      </c>
      <c r="N10" s="15" t="s">
        <v>31</v>
      </c>
      <c r="O10" s="17" t="str">
        <f t="shared" si="1"/>
        <v>NAPP</v>
      </c>
      <c r="P10" s="28">
        <v>8.1770794E7</v>
      </c>
      <c r="Q10" s="22">
        <f>($P10 + $P11 + $P12)</f>
        <v>91958579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ht="30.0" customHeight="1">
      <c r="A11" s="24"/>
      <c r="B11" s="24"/>
      <c r="C11" s="24"/>
      <c r="D11" s="24"/>
      <c r="E11" s="24"/>
      <c r="F11" s="24"/>
      <c r="G11" s="24"/>
      <c r="H11" s="17" t="s">
        <v>67</v>
      </c>
      <c r="I11" s="18" t="s">
        <v>68</v>
      </c>
      <c r="J11" s="18" t="s">
        <v>51</v>
      </c>
      <c r="K11" s="18" t="s">
        <v>69</v>
      </c>
      <c r="L11" s="20" t="s">
        <v>66</v>
      </c>
      <c r="M11" s="24"/>
      <c r="N11" s="24"/>
      <c r="O11" s="17" t="str">
        <f t="shared" si="1"/>
        <v>NACE</v>
      </c>
      <c r="P11" s="28">
        <v>24809.0</v>
      </c>
      <c r="Q11" s="24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ht="30.0" customHeight="1">
      <c r="A12" s="24"/>
      <c r="B12" s="25"/>
      <c r="C12" s="25"/>
      <c r="D12" s="25"/>
      <c r="E12" s="25"/>
      <c r="F12" s="25"/>
      <c r="G12" s="25"/>
      <c r="H12" s="17" t="s">
        <v>70</v>
      </c>
      <c r="I12" s="18" t="s">
        <v>71</v>
      </c>
      <c r="J12" s="18" t="s">
        <v>51</v>
      </c>
      <c r="K12" s="18" t="s">
        <v>72</v>
      </c>
      <c r="L12" s="20" t="s">
        <v>66</v>
      </c>
      <c r="M12" s="25"/>
      <c r="N12" s="25"/>
      <c r="O12" s="17" t="str">
        <f t="shared" si="1"/>
        <v>NAPS</v>
      </c>
      <c r="P12" s="28">
        <v>1.0162976E7</v>
      </c>
      <c r="Q12" s="25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ht="30.0" customHeight="1">
      <c r="A13" s="24"/>
      <c r="B13" s="14" t="s">
        <v>20</v>
      </c>
      <c r="C13" s="15" t="s">
        <v>73</v>
      </c>
      <c r="D13" s="15" t="s">
        <v>74</v>
      </c>
      <c r="E13" s="16"/>
      <c r="F13" s="14" t="s">
        <v>23</v>
      </c>
      <c r="G13" s="14" t="s">
        <v>24</v>
      </c>
      <c r="H13" s="17" t="s">
        <v>75</v>
      </c>
      <c r="I13" s="18" t="s">
        <v>76</v>
      </c>
      <c r="J13" s="18" t="s">
        <v>51</v>
      </c>
      <c r="K13" s="26" t="s">
        <v>77</v>
      </c>
      <c r="L13" s="27"/>
      <c r="M13" s="14" t="s">
        <v>30</v>
      </c>
      <c r="N13" s="15" t="s">
        <v>31</v>
      </c>
      <c r="O13" s="17" t="str">
        <f t="shared" si="1"/>
        <v>NAVS</v>
      </c>
      <c r="P13" s="28">
        <v>21.0</v>
      </c>
      <c r="Q13" s="22">
        <f>IF($P14 = "", "", ($P13/$P14)*100)</f>
        <v>8.713692946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ht="30.0" customHeight="1">
      <c r="A14" s="24"/>
      <c r="B14" s="25"/>
      <c r="C14" s="25"/>
      <c r="D14" s="25"/>
      <c r="E14" s="25"/>
      <c r="F14" s="25"/>
      <c r="G14" s="25"/>
      <c r="H14" s="17" t="s">
        <v>78</v>
      </c>
      <c r="I14" s="18" t="s">
        <v>79</v>
      </c>
      <c r="J14" s="18" t="s">
        <v>51</v>
      </c>
      <c r="K14" s="26" t="s">
        <v>80</v>
      </c>
      <c r="L14" s="27"/>
      <c r="M14" s="25"/>
      <c r="N14" s="25"/>
      <c r="O14" s="17" t="str">
        <f t="shared" si="1"/>
        <v>NAE</v>
      </c>
      <c r="P14" s="29">
        <v>241.0</v>
      </c>
      <c r="Q14" s="25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ht="30.0" customHeight="1">
      <c r="A15" s="24"/>
      <c r="B15" s="14" t="s">
        <v>20</v>
      </c>
      <c r="C15" s="15" t="s">
        <v>81</v>
      </c>
      <c r="D15" s="15" t="s">
        <v>82</v>
      </c>
      <c r="E15" s="16"/>
      <c r="F15" s="14" t="s">
        <v>23</v>
      </c>
      <c r="G15" s="14" t="s">
        <v>24</v>
      </c>
      <c r="H15" s="17" t="s">
        <v>83</v>
      </c>
      <c r="I15" s="18" t="s">
        <v>84</v>
      </c>
      <c r="J15" s="18" t="s">
        <v>51</v>
      </c>
      <c r="K15" s="26" t="s">
        <v>85</v>
      </c>
      <c r="L15" s="27"/>
      <c r="M15" s="14" t="s">
        <v>30</v>
      </c>
      <c r="N15" s="15" t="s">
        <v>31</v>
      </c>
      <c r="O15" s="17" t="str">
        <f t="shared" si="1"/>
        <v>NACCA</v>
      </c>
      <c r="P15" s="29">
        <v>39.0</v>
      </c>
      <c r="Q15" s="22">
        <f>IF($P16 = "", "", ($P15/$P16)*100)</f>
        <v>16.18257261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ht="30.0" customHeight="1">
      <c r="A16" s="25"/>
      <c r="B16" s="25"/>
      <c r="C16" s="25"/>
      <c r="D16" s="25"/>
      <c r="E16" s="25"/>
      <c r="F16" s="25"/>
      <c r="G16" s="25"/>
      <c r="H16" s="17" t="s">
        <v>78</v>
      </c>
      <c r="I16" s="18" t="s">
        <v>79</v>
      </c>
      <c r="J16" s="18" t="s">
        <v>51</v>
      </c>
      <c r="K16" s="26" t="s">
        <v>86</v>
      </c>
      <c r="L16" s="27"/>
      <c r="M16" s="25"/>
      <c r="N16" s="25"/>
      <c r="O16" s="17" t="str">
        <f t="shared" si="1"/>
        <v>NAE</v>
      </c>
      <c r="P16" s="29">
        <v>241.0</v>
      </c>
      <c r="Q16" s="25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ht="30.0" customHeight="1">
      <c r="A17" s="30" t="s">
        <v>87</v>
      </c>
      <c r="B17" s="14" t="s">
        <v>20</v>
      </c>
      <c r="C17" s="15" t="s">
        <v>88</v>
      </c>
      <c r="D17" s="15" t="s">
        <v>89</v>
      </c>
      <c r="E17" s="16"/>
      <c r="F17" s="14" t="s">
        <v>23</v>
      </c>
      <c r="G17" s="14" t="s">
        <v>24</v>
      </c>
      <c r="H17" s="17" t="s">
        <v>90</v>
      </c>
      <c r="I17" s="18" t="s">
        <v>91</v>
      </c>
      <c r="J17" s="18" t="s">
        <v>92</v>
      </c>
      <c r="K17" s="31" t="s">
        <v>93</v>
      </c>
      <c r="L17" s="20" t="s">
        <v>94</v>
      </c>
      <c r="M17" s="14" t="s">
        <v>30</v>
      </c>
      <c r="N17" s="15" t="s">
        <v>31</v>
      </c>
      <c r="O17" s="17" t="str">
        <f t="shared" si="1"/>
        <v>NPPA</v>
      </c>
      <c r="P17" s="29">
        <v>674.8</v>
      </c>
      <c r="Q17" s="22">
        <f>IF($P18 = "", "", ($P17/$P18)*100)</f>
        <v>233.3333333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ht="30.0" customHeight="1">
      <c r="A18" s="24"/>
      <c r="B18" s="25"/>
      <c r="C18" s="25"/>
      <c r="D18" s="25"/>
      <c r="E18" s="25"/>
      <c r="F18" s="25"/>
      <c r="G18" s="25"/>
      <c r="H18" s="17" t="s">
        <v>95</v>
      </c>
      <c r="I18" s="18" t="s">
        <v>96</v>
      </c>
      <c r="J18" s="18" t="s">
        <v>92</v>
      </c>
      <c r="K18" s="31" t="s">
        <v>97</v>
      </c>
      <c r="L18" s="20" t="s">
        <v>94</v>
      </c>
      <c r="M18" s="25"/>
      <c r="N18" s="25"/>
      <c r="O18" s="17" t="str">
        <f t="shared" si="1"/>
        <v>NPPB</v>
      </c>
      <c r="P18" s="29">
        <v>289.2</v>
      </c>
      <c r="Q18" s="25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ht="30.0" customHeight="1">
      <c r="A19" s="24"/>
      <c r="B19" s="14" t="s">
        <v>20</v>
      </c>
      <c r="C19" s="15" t="s">
        <v>98</v>
      </c>
      <c r="D19" s="15" t="s">
        <v>99</v>
      </c>
      <c r="E19" s="16"/>
      <c r="F19" s="14" t="s">
        <v>23</v>
      </c>
      <c r="G19" s="14" t="s">
        <v>24</v>
      </c>
      <c r="H19" s="17" t="s">
        <v>100</v>
      </c>
      <c r="I19" s="18" t="s">
        <v>101</v>
      </c>
      <c r="J19" s="18" t="s">
        <v>92</v>
      </c>
      <c r="K19" s="26" t="s">
        <v>102</v>
      </c>
      <c r="L19" s="20"/>
      <c r="M19" s="14" t="s">
        <v>30</v>
      </c>
      <c r="N19" s="15" t="s">
        <v>31</v>
      </c>
      <c r="O19" s="17" t="str">
        <f t="shared" si="1"/>
        <v>NSPP</v>
      </c>
      <c r="P19" s="29">
        <v>319.0</v>
      </c>
      <c r="Q19" s="22">
        <f>IF($P20 = "", "", ($P19/$P20)*100)</f>
        <v>20.07551919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ht="30.0" customHeight="1">
      <c r="A20" s="24"/>
      <c r="B20" s="25"/>
      <c r="C20" s="25"/>
      <c r="D20" s="25"/>
      <c r="E20" s="25"/>
      <c r="F20" s="25"/>
      <c r="G20" s="25"/>
      <c r="H20" s="17" t="s">
        <v>103</v>
      </c>
      <c r="I20" s="18" t="s">
        <v>104</v>
      </c>
      <c r="J20" s="18" t="s">
        <v>58</v>
      </c>
      <c r="K20" s="18" t="s">
        <v>105</v>
      </c>
      <c r="L20" s="20" t="s">
        <v>106</v>
      </c>
      <c r="M20" s="25"/>
      <c r="N20" s="25"/>
      <c r="O20" s="17" t="str">
        <f t="shared" si="1"/>
        <v>NS</v>
      </c>
      <c r="P20" s="29">
        <v>1589.0</v>
      </c>
      <c r="Q20" s="25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ht="30.0" customHeight="1">
      <c r="A21" s="24"/>
      <c r="B21" s="14" t="s">
        <v>20</v>
      </c>
      <c r="C21" s="15" t="s">
        <v>107</v>
      </c>
      <c r="D21" s="15" t="s">
        <v>108</v>
      </c>
      <c r="E21" s="16"/>
      <c r="F21" s="14" t="s">
        <v>23</v>
      </c>
      <c r="G21" s="14" t="s">
        <v>24</v>
      </c>
      <c r="H21" s="17" t="s">
        <v>109</v>
      </c>
      <c r="I21" s="18" t="s">
        <v>110</v>
      </c>
      <c r="J21" s="18" t="s">
        <v>92</v>
      </c>
      <c r="K21" s="20" t="s">
        <v>111</v>
      </c>
      <c r="L21" s="20" t="s">
        <v>112</v>
      </c>
      <c r="M21" s="14" t="s">
        <v>30</v>
      </c>
      <c r="N21" s="15" t="s">
        <v>31</v>
      </c>
      <c r="O21" s="17" t="str">
        <f t="shared" si="1"/>
        <v>NAPPP</v>
      </c>
      <c r="P21" s="29">
        <v>2241.0</v>
      </c>
      <c r="Q21" s="22">
        <f>IF($P22 = "", "", ($P21/$P22)*100)</f>
        <v>11.73851553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ht="30.0" customHeight="1">
      <c r="A22" s="24"/>
      <c r="B22" s="25"/>
      <c r="C22" s="25"/>
      <c r="D22" s="25"/>
      <c r="E22" s="25"/>
      <c r="F22" s="25"/>
      <c r="G22" s="25"/>
      <c r="H22" s="17" t="s">
        <v>113</v>
      </c>
      <c r="I22" s="18" t="s">
        <v>114</v>
      </c>
      <c r="J22" s="18" t="s">
        <v>115</v>
      </c>
      <c r="K22" s="20" t="s">
        <v>116</v>
      </c>
      <c r="L22" s="20"/>
      <c r="M22" s="25"/>
      <c r="N22" s="25"/>
      <c r="O22" s="17" t="str">
        <f t="shared" si="1"/>
        <v>NA</v>
      </c>
      <c r="P22" s="29">
        <v>19091.0</v>
      </c>
      <c r="Q22" s="25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ht="30.0" customHeight="1">
      <c r="A23" s="24"/>
      <c r="B23" s="14" t="s">
        <v>20</v>
      </c>
      <c r="C23" s="15" t="s">
        <v>117</v>
      </c>
      <c r="D23" s="15" t="s">
        <v>118</v>
      </c>
      <c r="E23" s="16"/>
      <c r="F23" s="14" t="s">
        <v>23</v>
      </c>
      <c r="G23" s="14" t="s">
        <v>24</v>
      </c>
      <c r="H23" s="17" t="s">
        <v>119</v>
      </c>
      <c r="I23" s="18" t="s">
        <v>120</v>
      </c>
      <c r="J23" s="18" t="s">
        <v>121</v>
      </c>
      <c r="K23" s="20" t="s">
        <v>122</v>
      </c>
      <c r="L23" s="20"/>
      <c r="M23" s="14" t="s">
        <v>30</v>
      </c>
      <c r="N23" s="15" t="s">
        <v>31</v>
      </c>
      <c r="O23" s="17" t="str">
        <f t="shared" si="1"/>
        <v>NTAFPP</v>
      </c>
      <c r="P23" s="29">
        <v>338.0</v>
      </c>
      <c r="Q23" s="22">
        <f>IF($P24 = "", "", ($P23/$P24)*100)</f>
        <v>5.132098391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ht="30.0" customHeight="1">
      <c r="A24" s="24"/>
      <c r="B24" s="25"/>
      <c r="C24" s="25"/>
      <c r="D24" s="25"/>
      <c r="E24" s="25"/>
      <c r="F24" s="25"/>
      <c r="G24" s="25"/>
      <c r="H24" s="17" t="s">
        <v>123</v>
      </c>
      <c r="I24" s="18" t="s">
        <v>124</v>
      </c>
      <c r="J24" s="18" t="s">
        <v>121</v>
      </c>
      <c r="K24" s="20" t="s">
        <v>125</v>
      </c>
      <c r="L24" s="20" t="s">
        <v>126</v>
      </c>
      <c r="M24" s="25"/>
      <c r="N24" s="25"/>
      <c r="O24" s="17" t="str">
        <f t="shared" si="1"/>
        <v>NTAAA</v>
      </c>
      <c r="P24" s="29">
        <v>6586.0</v>
      </c>
      <c r="Q24" s="25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ht="30.0" customHeight="1">
      <c r="A25" s="24"/>
      <c r="B25" s="14" t="s">
        <v>20</v>
      </c>
      <c r="C25" s="15" t="s">
        <v>127</v>
      </c>
      <c r="D25" s="15" t="s">
        <v>128</v>
      </c>
      <c r="E25" s="16"/>
      <c r="F25" s="14" t="s">
        <v>23</v>
      </c>
      <c r="G25" s="14" t="s">
        <v>24</v>
      </c>
      <c r="H25" s="17" t="s">
        <v>129</v>
      </c>
      <c r="I25" s="18" t="s">
        <v>130</v>
      </c>
      <c r="J25" s="18" t="s">
        <v>92</v>
      </c>
      <c r="K25" s="20" t="s">
        <v>131</v>
      </c>
      <c r="L25" s="20" t="s">
        <v>132</v>
      </c>
      <c r="M25" s="14" t="s">
        <v>30</v>
      </c>
      <c r="N25" s="15" t="s">
        <v>31</v>
      </c>
      <c r="O25" s="17" t="str">
        <f t="shared" si="1"/>
        <v>NAr</v>
      </c>
      <c r="P25" s="29">
        <v>434.0</v>
      </c>
      <c r="Q25" s="22">
        <f>($P25 + $P26 + $P27 + $P28)</f>
        <v>941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ht="30.0" customHeight="1">
      <c r="A26" s="24"/>
      <c r="B26" s="24"/>
      <c r="C26" s="24"/>
      <c r="D26" s="24"/>
      <c r="E26" s="24"/>
      <c r="F26" s="24"/>
      <c r="G26" s="24"/>
      <c r="H26" s="17" t="s">
        <v>133</v>
      </c>
      <c r="I26" s="18" t="s">
        <v>134</v>
      </c>
      <c r="J26" s="18" t="s">
        <v>92</v>
      </c>
      <c r="K26" s="20" t="s">
        <v>135</v>
      </c>
      <c r="L26" s="20" t="s">
        <v>132</v>
      </c>
      <c r="M26" s="24"/>
      <c r="N26" s="24"/>
      <c r="O26" s="17" t="str">
        <f t="shared" si="1"/>
        <v>NL</v>
      </c>
      <c r="P26" s="29">
        <v>43.0</v>
      </c>
      <c r="Q26" s="24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ht="30.0" customHeight="1">
      <c r="A27" s="24"/>
      <c r="B27" s="24"/>
      <c r="C27" s="24"/>
      <c r="D27" s="24"/>
      <c r="E27" s="24"/>
      <c r="F27" s="24"/>
      <c r="G27" s="24"/>
      <c r="H27" s="17" t="s">
        <v>136</v>
      </c>
      <c r="I27" s="18" t="s">
        <v>137</v>
      </c>
      <c r="J27" s="18" t="s">
        <v>92</v>
      </c>
      <c r="K27" s="20" t="s">
        <v>138</v>
      </c>
      <c r="L27" s="20" t="s">
        <v>132</v>
      </c>
      <c r="M27" s="24"/>
      <c r="N27" s="24"/>
      <c r="O27" s="17" t="str">
        <f t="shared" si="1"/>
        <v>NCL</v>
      </c>
      <c r="P27" s="29">
        <v>171.0</v>
      </c>
      <c r="Q27" s="24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ht="30.0" customHeight="1">
      <c r="A28" s="24"/>
      <c r="B28" s="25"/>
      <c r="C28" s="25"/>
      <c r="D28" s="25"/>
      <c r="E28" s="25"/>
      <c r="F28" s="25"/>
      <c r="G28" s="25"/>
      <c r="H28" s="17" t="s">
        <v>139</v>
      </c>
      <c r="I28" s="18" t="s">
        <v>140</v>
      </c>
      <c r="J28" s="18" t="s">
        <v>92</v>
      </c>
      <c r="K28" s="20" t="s">
        <v>141</v>
      </c>
      <c r="L28" s="20" t="s">
        <v>132</v>
      </c>
      <c r="M28" s="25"/>
      <c r="N28" s="25"/>
      <c r="O28" s="17" t="str">
        <f t="shared" si="1"/>
        <v>NC</v>
      </c>
      <c r="P28" s="29">
        <v>293.0</v>
      </c>
      <c r="Q28" s="25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ht="30.0" customHeight="1">
      <c r="A29" s="24"/>
      <c r="B29" s="14" t="s">
        <v>20</v>
      </c>
      <c r="C29" s="15" t="s">
        <v>142</v>
      </c>
      <c r="D29" s="15" t="s">
        <v>143</v>
      </c>
      <c r="E29" s="16"/>
      <c r="F29" s="14" t="s">
        <v>23</v>
      </c>
      <c r="G29" s="14" t="s">
        <v>24</v>
      </c>
      <c r="H29" s="17" t="s">
        <v>144</v>
      </c>
      <c r="I29" s="18" t="s">
        <v>145</v>
      </c>
      <c r="J29" s="19" t="s">
        <v>146</v>
      </c>
      <c r="K29" s="18" t="s">
        <v>147</v>
      </c>
      <c r="L29" s="20" t="s">
        <v>148</v>
      </c>
      <c r="M29" s="14" t="s">
        <v>30</v>
      </c>
      <c r="N29" s="15" t="s">
        <v>31</v>
      </c>
      <c r="O29" s="17" t="str">
        <f t="shared" si="1"/>
        <v>TAFPPI</v>
      </c>
      <c r="P29" s="32">
        <v>2361127.72</v>
      </c>
      <c r="Q29" s="22">
        <f>IF($P30 = "", "", ($P29/$P30)*100)</f>
        <v>3.968585629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ht="30.0" customHeight="1">
      <c r="A30" s="24"/>
      <c r="B30" s="25"/>
      <c r="C30" s="25"/>
      <c r="D30" s="25"/>
      <c r="E30" s="25"/>
      <c r="F30" s="25"/>
      <c r="G30" s="25"/>
      <c r="H30" s="17" t="s">
        <v>149</v>
      </c>
      <c r="I30" s="18" t="s">
        <v>150</v>
      </c>
      <c r="J30" s="19" t="s">
        <v>34</v>
      </c>
      <c r="K30" s="26" t="s">
        <v>151</v>
      </c>
      <c r="L30" s="20" t="s">
        <v>148</v>
      </c>
      <c r="M30" s="25"/>
      <c r="N30" s="25"/>
      <c r="O30" s="17" t="str">
        <f t="shared" si="1"/>
        <v>OCC</v>
      </c>
      <c r="P30" s="32">
        <v>5.9495446E7</v>
      </c>
      <c r="Q30" s="25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ht="30.0" customHeight="1">
      <c r="A31" s="24"/>
      <c r="B31" s="14" t="s">
        <v>20</v>
      </c>
      <c r="C31" s="15" t="s">
        <v>152</v>
      </c>
      <c r="D31" s="15" t="s">
        <v>153</v>
      </c>
      <c r="E31" s="16"/>
      <c r="F31" s="14" t="s">
        <v>23</v>
      </c>
      <c r="G31" s="14" t="s">
        <v>24</v>
      </c>
      <c r="H31" s="17" t="s">
        <v>154</v>
      </c>
      <c r="I31" s="18" t="s">
        <v>155</v>
      </c>
      <c r="J31" s="19" t="s">
        <v>156</v>
      </c>
      <c r="K31" s="20" t="s">
        <v>157</v>
      </c>
      <c r="L31" s="20"/>
      <c r="M31" s="14" t="s">
        <v>30</v>
      </c>
      <c r="N31" s="15" t="s">
        <v>31</v>
      </c>
      <c r="O31" s="17" t="str">
        <f t="shared" si="1"/>
        <v>PA</v>
      </c>
      <c r="P31" s="33">
        <v>0.0</v>
      </c>
      <c r="Q31" s="22">
        <f>($P31+$P32+$P33+$P34+$P35+$P36+$P37)</f>
        <v>0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ht="30.0" customHeight="1">
      <c r="A32" s="24"/>
      <c r="B32" s="24"/>
      <c r="C32" s="24"/>
      <c r="D32" s="24"/>
      <c r="E32" s="24"/>
      <c r="F32" s="24"/>
      <c r="G32" s="24"/>
      <c r="H32" s="17" t="s">
        <v>158</v>
      </c>
      <c r="I32" s="18" t="s">
        <v>159</v>
      </c>
      <c r="J32" s="19" t="s">
        <v>156</v>
      </c>
      <c r="K32" s="20" t="s">
        <v>160</v>
      </c>
      <c r="L32" s="20"/>
      <c r="M32" s="24"/>
      <c r="N32" s="24"/>
      <c r="O32" s="17" t="str">
        <f t="shared" si="1"/>
        <v>M</v>
      </c>
      <c r="P32" s="33">
        <v>0.0</v>
      </c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ht="30.0" customHeight="1">
      <c r="A33" s="24"/>
      <c r="B33" s="24"/>
      <c r="C33" s="24"/>
      <c r="D33" s="24"/>
      <c r="E33" s="24"/>
      <c r="F33" s="24"/>
      <c r="G33" s="24"/>
      <c r="H33" s="17" t="s">
        <v>161</v>
      </c>
      <c r="I33" s="18" t="s">
        <v>162</v>
      </c>
      <c r="J33" s="19" t="s">
        <v>156</v>
      </c>
      <c r="K33" s="20" t="s">
        <v>163</v>
      </c>
      <c r="L33" s="20"/>
      <c r="M33" s="24"/>
      <c r="N33" s="24"/>
      <c r="O33" s="17" t="str">
        <f t="shared" si="1"/>
        <v>DI</v>
      </c>
      <c r="P33" s="33">
        <v>0.0</v>
      </c>
      <c r="Q33" s="24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ht="30.0" customHeight="1">
      <c r="A34" s="24"/>
      <c r="B34" s="24"/>
      <c r="C34" s="24"/>
      <c r="D34" s="24"/>
      <c r="E34" s="24"/>
      <c r="F34" s="24"/>
      <c r="G34" s="24"/>
      <c r="H34" s="17" t="s">
        <v>164</v>
      </c>
      <c r="I34" s="18" t="s">
        <v>165</v>
      </c>
      <c r="J34" s="19" t="s">
        <v>156</v>
      </c>
      <c r="K34" s="20" t="s">
        <v>166</v>
      </c>
      <c r="L34" s="20"/>
      <c r="M34" s="24"/>
      <c r="N34" s="24"/>
      <c r="O34" s="17" t="str">
        <f t="shared" si="1"/>
        <v>TC</v>
      </c>
      <c r="P34" s="33">
        <v>0.0</v>
      </c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ht="30.0" customHeight="1">
      <c r="A35" s="24"/>
      <c r="B35" s="24"/>
      <c r="C35" s="24"/>
      <c r="D35" s="24"/>
      <c r="E35" s="24"/>
      <c r="F35" s="24"/>
      <c r="G35" s="24"/>
      <c r="H35" s="17" t="s">
        <v>167</v>
      </c>
      <c r="I35" s="18" t="s">
        <v>168</v>
      </c>
      <c r="J35" s="19" t="s">
        <v>156</v>
      </c>
      <c r="K35" s="20" t="s">
        <v>169</v>
      </c>
      <c r="L35" s="20"/>
      <c r="M35" s="24"/>
      <c r="N35" s="24"/>
      <c r="O35" s="17" t="str">
        <f t="shared" si="1"/>
        <v>OGM</v>
      </c>
      <c r="P35" s="33">
        <v>0.0</v>
      </c>
      <c r="Q35" s="24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ht="30.0" customHeight="1">
      <c r="A36" s="24"/>
      <c r="B36" s="24"/>
      <c r="C36" s="24"/>
      <c r="D36" s="24"/>
      <c r="E36" s="24"/>
      <c r="F36" s="24"/>
      <c r="G36" s="24"/>
      <c r="H36" s="17" t="s">
        <v>170</v>
      </c>
      <c r="I36" s="18" t="s">
        <v>171</v>
      </c>
      <c r="J36" s="19" t="s">
        <v>156</v>
      </c>
      <c r="K36" s="20" t="s">
        <v>172</v>
      </c>
      <c r="L36" s="20"/>
      <c r="M36" s="24"/>
      <c r="N36" s="24"/>
      <c r="O36" s="17" t="str">
        <f t="shared" si="1"/>
        <v>C</v>
      </c>
      <c r="P36" s="33">
        <v>0.0</v>
      </c>
      <c r="Q36" s="2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ht="30.0" customHeight="1">
      <c r="A37" s="24"/>
      <c r="B37" s="25"/>
      <c r="C37" s="25"/>
      <c r="D37" s="25"/>
      <c r="E37" s="25"/>
      <c r="F37" s="25"/>
      <c r="G37" s="25"/>
      <c r="H37" s="17" t="s">
        <v>173</v>
      </c>
      <c r="I37" s="18" t="s">
        <v>174</v>
      </c>
      <c r="J37" s="19" t="s">
        <v>156</v>
      </c>
      <c r="K37" s="20" t="s">
        <v>175</v>
      </c>
      <c r="L37" s="20"/>
      <c r="M37" s="25"/>
      <c r="N37" s="25"/>
      <c r="O37" s="17" t="str">
        <f t="shared" si="1"/>
        <v>PC</v>
      </c>
      <c r="P37" s="33">
        <v>0.0</v>
      </c>
      <c r="Q37" s="25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ht="30.0" customHeight="1">
      <c r="A38" s="24"/>
      <c r="B38" s="14" t="s">
        <v>20</v>
      </c>
      <c r="C38" s="15" t="s">
        <v>176</v>
      </c>
      <c r="D38" s="15" t="s">
        <v>177</v>
      </c>
      <c r="E38" s="16"/>
      <c r="F38" s="14" t="s">
        <v>23</v>
      </c>
      <c r="G38" s="14" t="s">
        <v>24</v>
      </c>
      <c r="H38" s="17" t="s">
        <v>178</v>
      </c>
      <c r="I38" s="18" t="s">
        <v>179</v>
      </c>
      <c r="J38" s="19" t="s">
        <v>156</v>
      </c>
      <c r="K38" s="20" t="s">
        <v>180</v>
      </c>
      <c r="L38" s="20"/>
      <c r="M38" s="14" t="s">
        <v>30</v>
      </c>
      <c r="N38" s="15" t="s">
        <v>31</v>
      </c>
      <c r="O38" s="17" t="str">
        <f t="shared" si="1"/>
        <v>PTLT</v>
      </c>
      <c r="P38" s="33">
        <v>0.0</v>
      </c>
      <c r="Q38" s="22" t="str">
        <f>IF($P39 = "", "", ($P38/$P39)*100)</f>
        <v>#DIV/0!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ht="30.0" customHeight="1">
      <c r="A39" s="24"/>
      <c r="B39" s="25"/>
      <c r="C39" s="25"/>
      <c r="D39" s="25"/>
      <c r="E39" s="25"/>
      <c r="F39" s="25"/>
      <c r="G39" s="25"/>
      <c r="H39" s="17" t="s">
        <v>181</v>
      </c>
      <c r="I39" s="18" t="s">
        <v>182</v>
      </c>
      <c r="J39" s="19" t="s">
        <v>156</v>
      </c>
      <c r="K39" s="20" t="s">
        <v>183</v>
      </c>
      <c r="L39" s="20"/>
      <c r="M39" s="25"/>
      <c r="N39" s="25"/>
      <c r="O39" s="17" t="str">
        <f t="shared" si="1"/>
        <v>TPTI</v>
      </c>
      <c r="P39" s="33">
        <v>0.0</v>
      </c>
      <c r="Q39" s="25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ht="30.0" customHeight="1">
      <c r="A40" s="24"/>
      <c r="B40" s="14" t="s">
        <v>20</v>
      </c>
      <c r="C40" s="15" t="s">
        <v>184</v>
      </c>
      <c r="D40" s="15" t="s">
        <v>185</v>
      </c>
      <c r="E40" s="16"/>
      <c r="F40" s="14" t="s">
        <v>23</v>
      </c>
      <c r="G40" s="14" t="s">
        <v>24</v>
      </c>
      <c r="H40" s="17" t="s">
        <v>186</v>
      </c>
      <c r="I40" s="18" t="s">
        <v>187</v>
      </c>
      <c r="J40" s="19" t="s">
        <v>156</v>
      </c>
      <c r="K40" s="20" t="s">
        <v>188</v>
      </c>
      <c r="L40" s="20"/>
      <c r="M40" s="14" t="s">
        <v>30</v>
      </c>
      <c r="N40" s="15" t="s">
        <v>31</v>
      </c>
      <c r="O40" s="17" t="str">
        <f t="shared" si="1"/>
        <v>NTATT</v>
      </c>
      <c r="P40" s="33">
        <v>0.0</v>
      </c>
      <c r="Q40" s="22">
        <f>($P40 + $P41)</f>
        <v>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ht="30.0" customHeight="1">
      <c r="A41" s="24"/>
      <c r="B41" s="25"/>
      <c r="C41" s="25"/>
      <c r="D41" s="25"/>
      <c r="E41" s="25"/>
      <c r="F41" s="25"/>
      <c r="G41" s="25"/>
      <c r="H41" s="17" t="s">
        <v>189</v>
      </c>
      <c r="I41" s="18" t="s">
        <v>190</v>
      </c>
      <c r="J41" s="19" t="s">
        <v>156</v>
      </c>
      <c r="K41" s="20" t="s">
        <v>191</v>
      </c>
      <c r="L41" s="20"/>
      <c r="M41" s="25"/>
      <c r="N41" s="25"/>
      <c r="O41" s="17" t="str">
        <f t="shared" si="1"/>
        <v>NTCTT</v>
      </c>
      <c r="P41" s="33">
        <v>0.0</v>
      </c>
      <c r="Q41" s="25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ht="30.0" customHeight="1">
      <c r="A42" s="24"/>
      <c r="B42" s="14" t="s">
        <v>20</v>
      </c>
      <c r="C42" s="15" t="s">
        <v>192</v>
      </c>
      <c r="D42" s="15" t="s">
        <v>193</v>
      </c>
      <c r="E42" s="16"/>
      <c r="F42" s="14" t="s">
        <v>23</v>
      </c>
      <c r="G42" s="14" t="s">
        <v>24</v>
      </c>
      <c r="H42" s="17" t="s">
        <v>194</v>
      </c>
      <c r="I42" s="18" t="s">
        <v>195</v>
      </c>
      <c r="J42" s="19" t="s">
        <v>156</v>
      </c>
      <c r="K42" s="20" t="s">
        <v>196</v>
      </c>
      <c r="L42" s="20"/>
      <c r="M42" s="14" t="s">
        <v>30</v>
      </c>
      <c r="N42" s="15" t="s">
        <v>31</v>
      </c>
      <c r="O42" s="17" t="str">
        <f t="shared" si="1"/>
        <v>NAPI</v>
      </c>
      <c r="P42" s="33">
        <v>0.0</v>
      </c>
      <c r="Q42" s="22">
        <f>($P42 + $P43)</f>
        <v>12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ht="30.0" customHeight="1">
      <c r="A43" s="24"/>
      <c r="B43" s="25"/>
      <c r="C43" s="25"/>
      <c r="D43" s="25"/>
      <c r="E43" s="25"/>
      <c r="F43" s="25"/>
      <c r="G43" s="25"/>
      <c r="H43" s="17" t="s">
        <v>197</v>
      </c>
      <c r="I43" s="18" t="s">
        <v>198</v>
      </c>
      <c r="J43" s="19" t="s">
        <v>156</v>
      </c>
      <c r="K43" s="20" t="s">
        <v>199</v>
      </c>
      <c r="L43" s="20"/>
      <c r="M43" s="25"/>
      <c r="N43" s="25"/>
      <c r="O43" s="17" t="str">
        <f t="shared" si="1"/>
        <v>NHI</v>
      </c>
      <c r="P43" s="33">
        <v>12.0</v>
      </c>
      <c r="Q43" s="25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ht="30.0" customHeight="1">
      <c r="A44" s="24"/>
      <c r="B44" s="14" t="s">
        <v>20</v>
      </c>
      <c r="C44" s="15" t="s">
        <v>200</v>
      </c>
      <c r="D44" s="15" t="s">
        <v>201</v>
      </c>
      <c r="E44" s="16"/>
      <c r="F44" s="14" t="s">
        <v>23</v>
      </c>
      <c r="G44" s="14" t="s">
        <v>24</v>
      </c>
      <c r="H44" s="17" t="s">
        <v>202</v>
      </c>
      <c r="I44" s="18" t="s">
        <v>203</v>
      </c>
      <c r="J44" s="19" t="s">
        <v>156</v>
      </c>
      <c r="K44" s="20" t="s">
        <v>204</v>
      </c>
      <c r="L44" s="20"/>
      <c r="M44" s="14" t="s">
        <v>30</v>
      </c>
      <c r="N44" s="15" t="s">
        <v>31</v>
      </c>
      <c r="O44" s="17" t="str">
        <f t="shared" si="1"/>
        <v>NEGAPI</v>
      </c>
      <c r="P44" s="33">
        <v>0.0</v>
      </c>
      <c r="Q44" s="22">
        <f>($P44 + $P45 + $P46 + $P47)</f>
        <v>5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ht="30.0" customHeight="1">
      <c r="A45" s="24"/>
      <c r="B45" s="24"/>
      <c r="C45" s="24"/>
      <c r="D45" s="24"/>
      <c r="E45" s="24"/>
      <c r="F45" s="24"/>
      <c r="G45" s="24"/>
      <c r="H45" s="17" t="s">
        <v>205</v>
      </c>
      <c r="I45" s="18" t="s">
        <v>206</v>
      </c>
      <c r="J45" s="19" t="s">
        <v>156</v>
      </c>
      <c r="K45" s="20" t="s">
        <v>207</v>
      </c>
      <c r="L45" s="20"/>
      <c r="M45" s="24"/>
      <c r="N45" s="24"/>
      <c r="O45" s="17" t="str">
        <f t="shared" si="1"/>
        <v>NEAAPI</v>
      </c>
      <c r="P45" s="33">
        <v>0.0</v>
      </c>
      <c r="Q45" s="2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ht="30.0" customHeight="1">
      <c r="A46" s="24"/>
      <c r="B46" s="24"/>
      <c r="C46" s="24"/>
      <c r="D46" s="24"/>
      <c r="E46" s="24"/>
      <c r="F46" s="24"/>
      <c r="G46" s="24"/>
      <c r="H46" s="17" t="s">
        <v>208</v>
      </c>
      <c r="I46" s="18" t="s">
        <v>209</v>
      </c>
      <c r="J46" s="19" t="s">
        <v>156</v>
      </c>
      <c r="K46" s="20" t="s">
        <v>210</v>
      </c>
      <c r="L46" s="20"/>
      <c r="M46" s="24"/>
      <c r="N46" s="24"/>
      <c r="O46" s="17" t="str">
        <f t="shared" si="1"/>
        <v>NEGHI</v>
      </c>
      <c r="P46" s="33">
        <v>0.0</v>
      </c>
      <c r="Q46" s="24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ht="30.0" customHeight="1">
      <c r="A47" s="25"/>
      <c r="B47" s="25"/>
      <c r="C47" s="25"/>
      <c r="D47" s="25"/>
      <c r="E47" s="25"/>
      <c r="F47" s="25"/>
      <c r="G47" s="25"/>
      <c r="H47" s="17" t="s">
        <v>211</v>
      </c>
      <c r="I47" s="18" t="s">
        <v>212</v>
      </c>
      <c r="J47" s="19" t="s">
        <v>156</v>
      </c>
      <c r="K47" s="20" t="s">
        <v>213</v>
      </c>
      <c r="L47" s="20"/>
      <c r="M47" s="25"/>
      <c r="N47" s="25"/>
      <c r="O47" s="17" t="str">
        <f t="shared" si="1"/>
        <v>NEAHI</v>
      </c>
      <c r="P47" s="33">
        <v>5.0</v>
      </c>
      <c r="Q47" s="25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35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ht="12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5"/>
      <c r="L49" s="3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ht="12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5"/>
      <c r="L50" s="35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5"/>
      <c r="L51" s="35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5"/>
      <c r="L52" s="35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ht="12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5"/>
      <c r="L53" s="35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5"/>
      <c r="L54" s="35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5"/>
      <c r="L55" s="35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ht="12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5"/>
      <c r="L56" s="35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ht="12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5"/>
      <c r="L57" s="35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ht="12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5"/>
      <c r="L58" s="35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ht="12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5"/>
      <c r="L59" s="35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ht="12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5"/>
      <c r="L60" s="35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ht="12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5"/>
      <c r="L61" s="35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t="12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5"/>
      <c r="L62" s="35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ht="12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5"/>
      <c r="L63" s="35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ht="12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5"/>
      <c r="L64" s="35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ht="12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5"/>
      <c r="L65" s="35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t="12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5"/>
      <c r="L66" s="35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ht="12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5"/>
      <c r="L67" s="35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ht="12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5"/>
      <c r="L68" s="35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ht="12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5"/>
      <c r="L69" s="35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ht="12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5"/>
      <c r="L70" s="35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ht="12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5"/>
      <c r="L71" s="35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ht="12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5"/>
      <c r="L72" s="35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ht="12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5"/>
      <c r="L73" s="35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ht="12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5"/>
      <c r="L74" s="35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ht="12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5"/>
      <c r="L75" s="35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ht="12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5"/>
      <c r="L76" s="35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t="12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5"/>
      <c r="L77" s="35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5"/>
      <c r="L78" s="35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ht="12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5"/>
      <c r="L79" s="35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5"/>
      <c r="L80" s="35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ht="12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5"/>
      <c r="L81" s="35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t="12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5"/>
      <c r="L82" s="35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t="12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5"/>
      <c r="L83" s="35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t="12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5"/>
      <c r="L84" s="35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t="12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5"/>
      <c r="L85" s="35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t="12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5"/>
      <c r="L86" s="35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t="12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5"/>
      <c r="L87" s="35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t="12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5"/>
      <c r="L88" s="35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t="12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5"/>
      <c r="L89" s="35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t="12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5"/>
      <c r="L90" s="35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t="12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5"/>
      <c r="L91" s="35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t="12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5"/>
      <c r="L92" s="35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t="12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5"/>
      <c r="L93" s="35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t="12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5"/>
      <c r="L94" s="35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t="12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5"/>
      <c r="L95" s="35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t="12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5"/>
      <c r="L96" s="35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ht="12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5"/>
      <c r="L97" s="35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ht="12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5"/>
      <c r="L98" s="35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ht="12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5"/>
      <c r="L99" s="35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ht="12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5"/>
      <c r="L100" s="35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ht="12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5"/>
      <c r="L101" s="35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ht="12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5"/>
      <c r="L102" s="35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ht="12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5"/>
      <c r="L103" s="35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ht="12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5"/>
      <c r="L104" s="35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ht="12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5"/>
      <c r="L105" s="35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ht="12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5"/>
      <c r="L106" s="35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t="12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5"/>
      <c r="L107" s="35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t="12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5"/>
      <c r="L108" s="35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t="12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5"/>
      <c r="L109" s="35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ht="12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5"/>
      <c r="L110" s="35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t="12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5"/>
      <c r="L111" s="35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ht="12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5"/>
      <c r="L112" s="35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ht="12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5"/>
      <c r="L113" s="35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ht="12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5"/>
      <c r="L114" s="35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ht="12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5"/>
      <c r="L115" s="35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ht="12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5"/>
      <c r="L116" s="35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ht="12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5"/>
      <c r="L117" s="35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ht="12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5"/>
      <c r="L118" s="35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ht="12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5"/>
      <c r="L119" s="35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ht="12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5"/>
      <c r="L120" s="35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ht="12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5"/>
      <c r="L121" s="35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ht="12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5"/>
      <c r="L122" s="35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ht="12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5"/>
      <c r="L123" s="35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ht="12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5"/>
      <c r="L124" s="35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ht="12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5"/>
      <c r="L125" s="35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ht="12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5"/>
      <c r="L126" s="35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ht="12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5"/>
      <c r="L127" s="35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ht="12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5"/>
      <c r="L128" s="35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ht="12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5"/>
      <c r="L129" s="35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ht="12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5"/>
      <c r="L130" s="35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ht="12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5"/>
      <c r="L131" s="35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ht="12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5"/>
      <c r="L132" s="35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ht="12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5"/>
      <c r="L133" s="35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5"/>
      <c r="L134" s="35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ht="12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5"/>
      <c r="L135" s="35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ht="12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5"/>
      <c r="L136" s="35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ht="12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5"/>
      <c r="L137" s="35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ht="12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5"/>
      <c r="L138" s="35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ht="12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5"/>
      <c r="L139" s="35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ht="12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5"/>
      <c r="L140" s="35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ht="12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5"/>
      <c r="L141" s="35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ht="12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5"/>
      <c r="L142" s="35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ht="12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5"/>
      <c r="L143" s="35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ht="12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5"/>
      <c r="L144" s="35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ht="12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5"/>
      <c r="L145" s="35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ht="12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5"/>
      <c r="L146" s="35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ht="12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5"/>
      <c r="L147" s="35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ht="12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5"/>
      <c r="L148" s="35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ht="12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5"/>
      <c r="L149" s="35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ht="12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5"/>
      <c r="L150" s="35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  <row r="151" ht="12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5"/>
      <c r="L151" s="35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  <row r="152" ht="12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5"/>
      <c r="L152" s="35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  <row r="153" ht="12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5"/>
      <c r="L153" s="35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  <row r="154" ht="12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5"/>
      <c r="L154" s="35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  <row r="155" ht="12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5"/>
      <c r="L155" s="35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  <row r="156" ht="12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5"/>
      <c r="L156" s="35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  <row r="157" ht="12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5"/>
      <c r="L157" s="35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  <row r="158" ht="12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5"/>
      <c r="L158" s="35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  <row r="159" ht="12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5"/>
      <c r="L159" s="35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  <row r="160" ht="12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5"/>
      <c r="L160" s="35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  <row r="161" ht="12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5"/>
      <c r="L161" s="35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  <row r="162" ht="12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5"/>
      <c r="L162" s="35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  <row r="163" ht="12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5"/>
      <c r="L163" s="35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  <row r="164" ht="12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5"/>
      <c r="L164" s="35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  <row r="165" ht="12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5"/>
      <c r="L165" s="35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  <row r="166" ht="12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5"/>
      <c r="L166" s="35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  <row r="167" ht="12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5"/>
      <c r="L167" s="35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  <row r="168" ht="12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5"/>
      <c r="L168" s="35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  <row r="169" ht="12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5"/>
      <c r="L169" s="35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</row>
    <row r="170" ht="12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5"/>
      <c r="L170" s="35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  <row r="171" ht="12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5"/>
      <c r="L171" s="35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  <row r="172" ht="12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5"/>
      <c r="L172" s="35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  <row r="173" ht="12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5"/>
      <c r="L173" s="35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  <row r="174" ht="12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5"/>
      <c r="L174" s="35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  <row r="175" ht="12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5"/>
      <c r="L175" s="35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  <row r="176" ht="12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5"/>
      <c r="L176" s="35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  <row r="177" ht="12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5"/>
      <c r="L177" s="35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  <row r="178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5"/>
      <c r="L178" s="35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  <row r="179" ht="12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5"/>
      <c r="L179" s="35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  <row r="180" ht="12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5"/>
      <c r="L180" s="35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  <row r="181" ht="12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5"/>
      <c r="L181" s="35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  <row r="182" ht="12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5"/>
      <c r="L182" s="35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  <row r="183" ht="12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5"/>
      <c r="L183" s="35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  <row r="184" ht="12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5"/>
      <c r="L184" s="35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  <row r="185" ht="12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5"/>
      <c r="L185" s="35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  <row r="186" ht="12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5"/>
      <c r="L186" s="35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</row>
    <row r="187" ht="12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5"/>
      <c r="L187" s="35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</row>
    <row r="188" ht="12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5"/>
      <c r="L188" s="35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  <row r="189" ht="12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5"/>
      <c r="L189" s="35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  <row r="190" ht="12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5"/>
      <c r="L190" s="35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  <row r="191" ht="12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5"/>
      <c r="L191" s="35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  <row r="192" ht="12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5"/>
      <c r="L192" s="35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  <row r="193" ht="12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5"/>
      <c r="L193" s="35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  <row r="194" ht="12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5"/>
      <c r="L194" s="35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  <row r="195" ht="12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5"/>
      <c r="L195" s="35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</row>
    <row r="196" ht="12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5"/>
      <c r="L196" s="35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  <row r="197" ht="12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5"/>
      <c r="L197" s="35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</row>
    <row r="198" ht="12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5"/>
      <c r="L198" s="35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  <row r="199" ht="12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5"/>
      <c r="L199" s="35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  <row r="200" ht="12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5"/>
      <c r="L200" s="35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  <row r="201" ht="12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5"/>
      <c r="L201" s="35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  <row r="202" ht="12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5"/>
      <c r="L202" s="35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  <row r="203" ht="12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5"/>
      <c r="L203" s="35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</row>
    <row r="204" ht="12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5"/>
      <c r="L204" s="35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</row>
    <row r="205" ht="12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5"/>
      <c r="L205" s="35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</row>
    <row r="206" ht="12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5"/>
      <c r="L206" s="35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  <row r="207" ht="12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5"/>
      <c r="L207" s="35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  <row r="208" ht="12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5"/>
      <c r="L208" s="35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</row>
    <row r="209" ht="12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5"/>
      <c r="L209" s="35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</row>
    <row r="210" ht="12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5"/>
      <c r="L210" s="35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</row>
    <row r="211" ht="12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5"/>
      <c r="L211" s="35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  <row r="212" ht="12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5"/>
      <c r="L212" s="35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</row>
    <row r="213" ht="12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5"/>
      <c r="L213" s="35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</row>
    <row r="214" ht="12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5"/>
      <c r="L214" s="35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  <row r="215" ht="12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5"/>
      <c r="L215" s="35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  <row r="216" ht="12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5"/>
      <c r="L216" s="35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</row>
    <row r="217" ht="12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5"/>
      <c r="L217" s="35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  <row r="218" ht="12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5"/>
      <c r="L218" s="35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</row>
    <row r="219" ht="12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5"/>
      <c r="L219" s="35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</row>
    <row r="220" ht="12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5"/>
      <c r="L220" s="35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</row>
    <row r="221" ht="12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5"/>
      <c r="L221" s="35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</row>
    <row r="222" ht="12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5"/>
      <c r="L222" s="35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  <row r="223" ht="12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5"/>
      <c r="L223" s="35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</row>
    <row r="224" ht="12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5"/>
      <c r="L224" s="35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  <row r="225" ht="12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5"/>
      <c r="L225" s="35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</row>
    <row r="226" ht="12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5"/>
      <c r="L226" s="35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</row>
    <row r="227" ht="12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5"/>
      <c r="L227" s="35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</row>
    <row r="228" ht="12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5"/>
      <c r="L228" s="35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  <row r="229" ht="12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5"/>
      <c r="L229" s="35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</row>
    <row r="230" ht="12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5"/>
      <c r="L230" s="35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</row>
    <row r="231" ht="12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5"/>
      <c r="L231" s="35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</row>
    <row r="232" ht="12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5"/>
      <c r="L232" s="35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</row>
    <row r="233" ht="12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5"/>
      <c r="L233" s="35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</row>
    <row r="234" ht="12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5"/>
      <c r="L234" s="35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</row>
    <row r="235" ht="12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5"/>
      <c r="L235" s="35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</row>
    <row r="236" ht="12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5"/>
      <c r="L236" s="35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</row>
    <row r="237" ht="12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5"/>
      <c r="L237" s="35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</row>
    <row r="238" ht="12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5"/>
      <c r="L238" s="35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</row>
    <row r="239" ht="12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5"/>
      <c r="L239" s="35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  <row r="240" ht="12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5"/>
      <c r="L240" s="35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</row>
    <row r="241" ht="12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5"/>
      <c r="L241" s="35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</row>
    <row r="242" ht="12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5"/>
      <c r="L242" s="35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</row>
    <row r="243" ht="12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5"/>
      <c r="L243" s="35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</row>
    <row r="244" ht="12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5"/>
      <c r="L244" s="35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</row>
    <row r="245" ht="12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5"/>
      <c r="L245" s="35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</row>
    <row r="246" ht="12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5"/>
      <c r="L246" s="35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</row>
    <row r="247" ht="12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5"/>
      <c r="L247" s="35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</row>
    <row r="248" ht="12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5"/>
      <c r="L248" s="35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</row>
    <row r="249" ht="12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5"/>
      <c r="L249" s="35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</row>
    <row r="250" ht="12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5"/>
      <c r="L250" s="35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</row>
    <row r="251" ht="12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5"/>
      <c r="L251" s="35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</row>
    <row r="252" ht="12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5"/>
      <c r="L252" s="35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</row>
    <row r="253" ht="12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5"/>
      <c r="L253" s="35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</row>
    <row r="254" ht="12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5"/>
      <c r="L254" s="35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</row>
    <row r="255" ht="12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5"/>
      <c r="L255" s="35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</row>
    <row r="256" ht="12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5"/>
      <c r="L256" s="35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</row>
    <row r="257" ht="12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5"/>
      <c r="L257" s="35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</row>
    <row r="258" ht="12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5"/>
      <c r="L258" s="35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</row>
    <row r="259" ht="12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5"/>
      <c r="L259" s="35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</row>
    <row r="260" ht="12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5"/>
      <c r="L260" s="35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</row>
    <row r="261" ht="12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5"/>
      <c r="L261" s="35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  <row r="262" ht="12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5"/>
      <c r="L262" s="35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</row>
    <row r="263" ht="12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5"/>
      <c r="L263" s="35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</row>
    <row r="264" ht="12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5"/>
      <c r="L264" s="35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  <row r="265" ht="12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5"/>
      <c r="L265" s="35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</row>
    <row r="266" ht="12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5"/>
      <c r="L266" s="35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</row>
    <row r="267" ht="12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5"/>
      <c r="L267" s="35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</row>
    <row r="268" ht="12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5"/>
      <c r="L268" s="35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</row>
    <row r="269" ht="12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5"/>
      <c r="L269" s="35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</row>
    <row r="270" ht="12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5"/>
      <c r="L270" s="35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</row>
    <row r="271" ht="12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5"/>
      <c r="L271" s="35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</row>
    <row r="272" ht="12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5"/>
      <c r="L272" s="35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</row>
    <row r="273" ht="12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5"/>
      <c r="L273" s="35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</row>
    <row r="274" ht="12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5"/>
      <c r="L274" s="35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</row>
    <row r="275" ht="12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5"/>
      <c r="L275" s="35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</row>
    <row r="276" ht="12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5"/>
      <c r="L276" s="35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</row>
    <row r="277" ht="12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5"/>
      <c r="L277" s="35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</row>
    <row r="278" ht="12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5"/>
      <c r="L278" s="35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</row>
    <row r="279" ht="12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5"/>
      <c r="L279" s="35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</row>
    <row r="280" ht="12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5"/>
      <c r="L280" s="35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</row>
    <row r="281" ht="12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5"/>
      <c r="L281" s="35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</row>
    <row r="282" ht="12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5"/>
      <c r="L282" s="35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</row>
    <row r="283" ht="12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5"/>
      <c r="L283" s="35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</row>
    <row r="284" ht="12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5"/>
      <c r="L284" s="35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</row>
    <row r="285" ht="12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5"/>
      <c r="L285" s="35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</row>
    <row r="286" ht="12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5"/>
      <c r="L286" s="35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</row>
    <row r="287" ht="12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5"/>
      <c r="L287" s="35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</row>
    <row r="288" ht="12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5"/>
      <c r="L288" s="35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</row>
    <row r="289" ht="12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5"/>
      <c r="L289" s="35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</row>
    <row r="290" ht="12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5"/>
      <c r="L290" s="35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</row>
    <row r="291" ht="12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5"/>
      <c r="L291" s="35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</row>
    <row r="292" ht="12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5"/>
      <c r="L292" s="35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</row>
    <row r="293" ht="12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5"/>
      <c r="L293" s="35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</row>
    <row r="294" ht="12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5"/>
      <c r="L294" s="35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</row>
    <row r="295" ht="12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5"/>
      <c r="L295" s="35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</row>
    <row r="296" ht="12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5"/>
      <c r="L296" s="35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</row>
    <row r="297" ht="12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5"/>
      <c r="L297" s="35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</row>
    <row r="298" ht="12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5"/>
      <c r="L298" s="35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</row>
    <row r="299" ht="12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5"/>
      <c r="L299" s="35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</row>
    <row r="300" ht="12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5"/>
      <c r="L300" s="35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</row>
    <row r="301" ht="12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5"/>
      <c r="L301" s="35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</row>
    <row r="302" ht="12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5"/>
      <c r="L302" s="35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</row>
    <row r="303" ht="12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5"/>
      <c r="L303" s="35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</row>
    <row r="304" ht="12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5"/>
      <c r="L304" s="35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</row>
    <row r="305" ht="12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5"/>
      <c r="L305" s="35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</row>
    <row r="306" ht="12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5"/>
      <c r="L306" s="35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</row>
    <row r="307" ht="12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5"/>
      <c r="L307" s="35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</row>
    <row r="308" ht="12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5"/>
      <c r="L308" s="35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</row>
    <row r="309" ht="12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5"/>
      <c r="L309" s="35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</row>
    <row r="310" ht="12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5"/>
      <c r="L310" s="35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</row>
    <row r="311" ht="12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5"/>
      <c r="L311" s="35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</row>
    <row r="312" ht="12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5"/>
      <c r="L312" s="35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</row>
    <row r="313" ht="12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5"/>
      <c r="L313" s="35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</row>
    <row r="314" ht="12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5"/>
      <c r="L314" s="35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</row>
    <row r="315" ht="12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5"/>
      <c r="L315" s="35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</row>
    <row r="316" ht="12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5"/>
      <c r="L316" s="35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</row>
    <row r="317" ht="12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5"/>
      <c r="L317" s="35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</row>
    <row r="318" ht="12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5"/>
      <c r="L318" s="35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</row>
    <row r="319" ht="12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5"/>
      <c r="L319" s="35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</row>
    <row r="320" ht="12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5"/>
      <c r="L320" s="35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</row>
    <row r="321" ht="12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5"/>
      <c r="L321" s="35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</row>
    <row r="322" ht="12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5"/>
      <c r="L322" s="35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</row>
    <row r="323" ht="12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5"/>
      <c r="L323" s="35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</row>
    <row r="324" ht="12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5"/>
      <c r="L324" s="35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</row>
    <row r="325" ht="12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5"/>
      <c r="L325" s="35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</row>
    <row r="326" ht="12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5"/>
      <c r="L326" s="35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</row>
    <row r="327" ht="12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5"/>
      <c r="L327" s="35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</row>
    <row r="328" ht="12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5"/>
      <c r="L328" s="35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</row>
    <row r="329" ht="12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5"/>
      <c r="L329" s="35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</row>
    <row r="330" ht="12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5"/>
      <c r="L330" s="35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</row>
    <row r="331" ht="12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5"/>
      <c r="L331" s="35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</row>
    <row r="332" ht="12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5"/>
      <c r="L332" s="35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</row>
    <row r="333" ht="12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5"/>
      <c r="L333" s="35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</row>
    <row r="334" ht="12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5"/>
      <c r="L334" s="35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</row>
    <row r="335" ht="12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5"/>
      <c r="L335" s="35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</row>
    <row r="336" ht="12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5"/>
      <c r="L336" s="35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</row>
    <row r="337" ht="12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5"/>
      <c r="L337" s="35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</row>
    <row r="338" ht="12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5"/>
      <c r="L338" s="35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</row>
    <row r="339" ht="12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5"/>
      <c r="L339" s="35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</row>
    <row r="340" ht="12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5"/>
      <c r="L340" s="35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</row>
    <row r="341" ht="12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5"/>
      <c r="L341" s="35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</row>
    <row r="342" ht="12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5"/>
      <c r="L342" s="35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</row>
    <row r="343" ht="12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5"/>
      <c r="L343" s="35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</row>
    <row r="344" ht="12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5"/>
      <c r="L344" s="35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</row>
    <row r="345" ht="12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5"/>
      <c r="L345" s="35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</row>
    <row r="346" ht="12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5"/>
      <c r="L346" s="35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</row>
    <row r="347" ht="12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5"/>
      <c r="L347" s="35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</row>
    <row r="348" ht="12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5"/>
      <c r="L348" s="35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</row>
    <row r="349" ht="12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5"/>
      <c r="L349" s="35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</row>
    <row r="350" ht="12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5"/>
      <c r="L350" s="35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</row>
    <row r="351" ht="12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5"/>
      <c r="L351" s="35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</row>
    <row r="352" ht="12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5"/>
      <c r="L352" s="35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</row>
    <row r="353" ht="12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5"/>
      <c r="L353" s="35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</row>
    <row r="354" ht="12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5"/>
      <c r="L354" s="35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</row>
    <row r="355" ht="12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5"/>
      <c r="L355" s="35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</row>
    <row r="356" ht="12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5"/>
      <c r="L356" s="35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</row>
    <row r="357" ht="12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5"/>
      <c r="L357" s="35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</row>
    <row r="358" ht="12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5"/>
      <c r="L358" s="35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</row>
    <row r="359" ht="12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5"/>
      <c r="L359" s="35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</row>
    <row r="360" ht="12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5"/>
      <c r="L360" s="35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</row>
    <row r="361" ht="12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5"/>
      <c r="L361" s="35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</row>
    <row r="362" ht="12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5"/>
      <c r="L362" s="35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</row>
    <row r="363" ht="12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5"/>
      <c r="L363" s="35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</row>
    <row r="364" ht="12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5"/>
      <c r="L364" s="35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</row>
    <row r="365" ht="12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5"/>
      <c r="L365" s="35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</row>
    <row r="366" ht="12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5"/>
      <c r="L366" s="35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</row>
    <row r="367" ht="12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5"/>
      <c r="L367" s="35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</row>
    <row r="368" ht="12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5"/>
      <c r="L368" s="35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</row>
    <row r="369" ht="12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5"/>
      <c r="L369" s="35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</row>
    <row r="370" ht="12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5"/>
      <c r="L370" s="35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</row>
    <row r="371" ht="12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5"/>
      <c r="L371" s="35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</row>
    <row r="372" ht="12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5"/>
      <c r="L372" s="35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</row>
    <row r="373" ht="12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5"/>
      <c r="L373" s="35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</row>
    <row r="374" ht="12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5"/>
      <c r="L374" s="35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</row>
    <row r="375" ht="12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5"/>
      <c r="L375" s="35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</row>
    <row r="376" ht="12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5"/>
      <c r="L376" s="35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</row>
    <row r="377" ht="12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5"/>
      <c r="L377" s="35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</row>
    <row r="378" ht="12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5"/>
      <c r="L378" s="35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</row>
    <row r="379" ht="12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5"/>
      <c r="L379" s="35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</row>
    <row r="380" ht="12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5"/>
      <c r="L380" s="35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</row>
    <row r="381" ht="12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5"/>
      <c r="L381" s="35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</row>
    <row r="382" ht="12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5"/>
      <c r="L382" s="35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</row>
    <row r="383" ht="12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5"/>
      <c r="L383" s="35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</row>
    <row r="384" ht="12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5"/>
      <c r="L384" s="35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</row>
    <row r="385" ht="12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5"/>
      <c r="L385" s="35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</row>
    <row r="386" ht="12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5"/>
      <c r="L386" s="35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</row>
    <row r="387" ht="12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5"/>
      <c r="L387" s="35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</row>
    <row r="388" ht="12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5"/>
      <c r="L388" s="35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</row>
    <row r="389" ht="12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5"/>
      <c r="L389" s="35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</row>
    <row r="390" ht="12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5"/>
      <c r="L390" s="35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</row>
    <row r="391" ht="12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5"/>
      <c r="L391" s="35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</row>
    <row r="392" ht="12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5"/>
      <c r="L392" s="35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</row>
    <row r="393" ht="12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5"/>
      <c r="L393" s="35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</row>
    <row r="394" ht="12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5"/>
      <c r="L394" s="35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</row>
    <row r="395" ht="12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5"/>
      <c r="L395" s="35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</row>
    <row r="396" ht="12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5"/>
      <c r="L396" s="35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</row>
    <row r="397" ht="12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5"/>
      <c r="L397" s="35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</row>
    <row r="398" ht="12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5"/>
      <c r="L398" s="35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</row>
    <row r="399" ht="12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5"/>
      <c r="L399" s="35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</row>
    <row r="400" ht="12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5"/>
      <c r="L400" s="35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</row>
    <row r="401" ht="12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5"/>
      <c r="L401" s="35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</row>
    <row r="402" ht="12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5"/>
      <c r="L402" s="35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</row>
    <row r="403" ht="12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5"/>
      <c r="L403" s="35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</row>
    <row r="404" ht="12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5"/>
      <c r="L404" s="35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</row>
    <row r="405" ht="12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5"/>
      <c r="L405" s="35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</row>
    <row r="406" ht="12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5"/>
      <c r="L406" s="35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</row>
    <row r="407" ht="12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5"/>
      <c r="L407" s="35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</row>
    <row r="408" ht="12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5"/>
      <c r="L408" s="35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</row>
    <row r="409" ht="12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5"/>
      <c r="L409" s="35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</row>
    <row r="410" ht="12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5"/>
      <c r="L410" s="35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</row>
    <row r="411" ht="12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5"/>
      <c r="L411" s="35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</row>
    <row r="412" ht="12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5"/>
      <c r="L412" s="35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</row>
    <row r="413" ht="12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5"/>
      <c r="L413" s="35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</row>
    <row r="414" ht="12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5"/>
      <c r="L414" s="35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</row>
    <row r="415" ht="12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5"/>
      <c r="L415" s="35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</row>
    <row r="416" ht="12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5"/>
      <c r="L416" s="35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</row>
    <row r="417" ht="12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5"/>
      <c r="L417" s="35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</row>
    <row r="418" ht="12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5"/>
      <c r="L418" s="35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</row>
    <row r="419" ht="12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5"/>
      <c r="L419" s="35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</row>
    <row r="420" ht="12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5"/>
      <c r="L420" s="35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</row>
    <row r="421" ht="12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5"/>
      <c r="L421" s="35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</row>
    <row r="422" ht="12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5"/>
      <c r="L422" s="35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</row>
    <row r="423" ht="12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5"/>
      <c r="L423" s="35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</row>
    <row r="424" ht="12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5"/>
      <c r="L424" s="35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</row>
    <row r="425" ht="12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5"/>
      <c r="L425" s="35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</row>
    <row r="426" ht="12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5"/>
      <c r="L426" s="35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</row>
    <row r="427" ht="12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5"/>
      <c r="L427" s="35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</row>
    <row r="428" ht="12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5"/>
      <c r="L428" s="35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</row>
    <row r="429" ht="12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5"/>
      <c r="L429" s="35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</row>
    <row r="430" ht="12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5"/>
      <c r="L430" s="35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</row>
    <row r="431" ht="12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5"/>
      <c r="L431" s="35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</row>
    <row r="432" ht="12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5"/>
      <c r="L432" s="35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</row>
    <row r="433" ht="12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5"/>
      <c r="L433" s="35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</row>
    <row r="434" ht="12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5"/>
      <c r="L434" s="35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</row>
    <row r="435" ht="12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5"/>
      <c r="L435" s="35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</row>
    <row r="436" ht="12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5"/>
      <c r="L436" s="35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</row>
    <row r="437" ht="12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5"/>
      <c r="L437" s="35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</row>
    <row r="438" ht="12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5"/>
      <c r="L438" s="35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</row>
    <row r="439" ht="12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5"/>
      <c r="L439" s="35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</row>
    <row r="440" ht="12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5"/>
      <c r="L440" s="35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</row>
    <row r="441" ht="12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5"/>
      <c r="L441" s="35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</row>
    <row r="442" ht="12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5"/>
      <c r="L442" s="35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</row>
    <row r="443" ht="12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5"/>
      <c r="L443" s="35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</row>
    <row r="444" ht="12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5"/>
      <c r="L444" s="35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</row>
    <row r="445" ht="12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5"/>
      <c r="L445" s="35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</row>
    <row r="446" ht="12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5"/>
      <c r="L446" s="35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</row>
    <row r="447" ht="12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5"/>
      <c r="L447" s="35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</row>
    <row r="448" ht="12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5"/>
      <c r="L448" s="35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</row>
    <row r="449" ht="12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5"/>
      <c r="L449" s="35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</row>
    <row r="450" ht="12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5"/>
      <c r="L450" s="35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</row>
    <row r="451" ht="12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5"/>
      <c r="L451" s="35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</row>
    <row r="452" ht="12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5"/>
      <c r="L452" s="35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</row>
    <row r="453" ht="12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5"/>
      <c r="L453" s="35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</row>
    <row r="454" ht="12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5"/>
      <c r="L454" s="35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</row>
    <row r="455" ht="12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5"/>
      <c r="L455" s="35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</row>
    <row r="456" ht="12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5"/>
      <c r="L456" s="35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</row>
    <row r="457" ht="12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5"/>
      <c r="L457" s="35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</row>
    <row r="458" ht="12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5"/>
      <c r="L458" s="35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</row>
    <row r="459" ht="12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5"/>
      <c r="L459" s="35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</row>
    <row r="460" ht="12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5"/>
      <c r="L460" s="35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</row>
    <row r="461" ht="12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5"/>
      <c r="L461" s="35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</row>
    <row r="462" ht="12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5"/>
      <c r="L462" s="35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</row>
    <row r="463" ht="12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5"/>
      <c r="L463" s="35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</row>
    <row r="464" ht="12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5"/>
      <c r="L464" s="35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</row>
    <row r="465" ht="12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5"/>
      <c r="L465" s="35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</row>
    <row r="466" ht="12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5"/>
      <c r="L466" s="35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</row>
    <row r="467" ht="12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5"/>
      <c r="L467" s="35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</row>
    <row r="468" ht="12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5"/>
      <c r="L468" s="35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</row>
    <row r="469" ht="12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5"/>
      <c r="L469" s="35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</row>
    <row r="470" ht="12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5"/>
      <c r="L470" s="35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</row>
    <row r="471" ht="12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5"/>
      <c r="L471" s="35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</row>
    <row r="472" ht="12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5"/>
      <c r="L472" s="35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</row>
    <row r="473" ht="12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5"/>
      <c r="L473" s="35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</row>
    <row r="474" ht="12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5"/>
      <c r="L474" s="35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</row>
    <row r="475" ht="12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5"/>
      <c r="L475" s="35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</row>
    <row r="476" ht="12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5"/>
      <c r="L476" s="35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</row>
    <row r="477" ht="12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5"/>
      <c r="L477" s="35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</row>
    <row r="478" ht="12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5"/>
      <c r="L478" s="35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</row>
    <row r="479" ht="12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5"/>
      <c r="L479" s="35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</row>
    <row r="480" ht="12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5"/>
      <c r="L480" s="35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</row>
    <row r="481" ht="12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5"/>
      <c r="L481" s="35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</row>
    <row r="482" ht="12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5"/>
      <c r="L482" s="35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</row>
    <row r="483" ht="12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5"/>
      <c r="L483" s="35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</row>
    <row r="484" ht="12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5"/>
      <c r="L484" s="35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</row>
    <row r="485" ht="12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5"/>
      <c r="L485" s="35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</row>
    <row r="486" ht="12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5"/>
      <c r="L486" s="35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</row>
    <row r="487" ht="12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5"/>
      <c r="L487" s="35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</row>
    <row r="488" ht="12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5"/>
      <c r="L488" s="35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</row>
    <row r="489" ht="12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5"/>
      <c r="L489" s="35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</row>
    <row r="490" ht="12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5"/>
      <c r="L490" s="35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</row>
    <row r="491" ht="12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5"/>
      <c r="L491" s="35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</row>
    <row r="492" ht="12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5"/>
      <c r="L492" s="35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</row>
    <row r="493" ht="12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5"/>
      <c r="L493" s="35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</row>
    <row r="494" ht="12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5"/>
      <c r="L494" s="35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</row>
    <row r="495" ht="12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5"/>
      <c r="L495" s="35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</row>
    <row r="496" ht="12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5"/>
      <c r="L496" s="35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</row>
    <row r="497" ht="12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5"/>
      <c r="L497" s="35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</row>
    <row r="498" ht="12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5"/>
      <c r="L498" s="35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</row>
    <row r="499" ht="12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5"/>
      <c r="L499" s="35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</row>
    <row r="500" ht="12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5"/>
      <c r="L500" s="35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</row>
    <row r="501" ht="12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5"/>
      <c r="L501" s="35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</row>
    <row r="502" ht="12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5"/>
      <c r="L502" s="35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</row>
    <row r="503" ht="12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5"/>
      <c r="L503" s="35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</row>
    <row r="504" ht="12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5"/>
      <c r="L504" s="35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</row>
    <row r="505" ht="12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5"/>
      <c r="L505" s="35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</row>
    <row r="506" ht="12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5"/>
      <c r="L506" s="35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</row>
    <row r="507" ht="12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5"/>
      <c r="L507" s="35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</row>
    <row r="508" ht="12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5"/>
      <c r="L508" s="35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</row>
    <row r="509" ht="12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5"/>
      <c r="L509" s="35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</row>
    <row r="510" ht="12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5"/>
      <c r="L510" s="35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</row>
    <row r="511" ht="12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5"/>
      <c r="L511" s="35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</row>
    <row r="512" ht="12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5"/>
      <c r="L512" s="35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</row>
    <row r="513" ht="12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5"/>
      <c r="L513" s="35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</row>
    <row r="514" ht="12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5"/>
      <c r="L514" s="35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</row>
    <row r="515" ht="12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5"/>
      <c r="L515" s="35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</row>
    <row r="516" ht="12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5"/>
      <c r="L516" s="35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</row>
    <row r="517" ht="12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5"/>
      <c r="L517" s="35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</row>
    <row r="518" ht="12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5"/>
      <c r="L518" s="35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</row>
    <row r="519" ht="12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5"/>
      <c r="L519" s="35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</row>
    <row r="520" ht="12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5"/>
      <c r="L520" s="35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</row>
    <row r="521" ht="12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5"/>
      <c r="L521" s="35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</row>
    <row r="522" ht="12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5"/>
      <c r="L522" s="35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</row>
    <row r="523" ht="12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5"/>
      <c r="L523" s="35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</row>
    <row r="524" ht="12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5"/>
      <c r="L524" s="35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</row>
    <row r="525" ht="12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5"/>
      <c r="L525" s="35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</row>
    <row r="526" ht="12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5"/>
      <c r="L526" s="35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</row>
    <row r="527" ht="12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5"/>
      <c r="L527" s="35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</row>
    <row r="528" ht="12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5"/>
      <c r="L528" s="35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</row>
    <row r="529" ht="12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5"/>
      <c r="L529" s="35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</row>
    <row r="530" ht="12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5"/>
      <c r="L530" s="35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</row>
    <row r="531" ht="12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5"/>
      <c r="L531" s="35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</row>
    <row r="532" ht="12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5"/>
      <c r="L532" s="35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</row>
    <row r="533" ht="12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5"/>
      <c r="L533" s="35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</row>
    <row r="534" ht="12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5"/>
      <c r="L534" s="35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</row>
    <row r="535" ht="12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5"/>
      <c r="L535" s="35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</row>
    <row r="536" ht="12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5"/>
      <c r="L536" s="35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</row>
    <row r="537" ht="12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5"/>
      <c r="L537" s="35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</row>
    <row r="538" ht="12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5"/>
      <c r="L538" s="35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</row>
    <row r="539" ht="12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5"/>
      <c r="L539" s="35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</row>
    <row r="540" ht="12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5"/>
      <c r="L540" s="35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</row>
    <row r="541" ht="12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5"/>
      <c r="L541" s="35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</row>
    <row r="542" ht="12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5"/>
      <c r="L542" s="35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</row>
    <row r="543" ht="12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5"/>
      <c r="L543" s="35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</row>
    <row r="544" ht="12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5"/>
      <c r="L544" s="35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</row>
    <row r="545" ht="12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5"/>
      <c r="L545" s="35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</row>
    <row r="546" ht="12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5"/>
      <c r="L546" s="35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</row>
    <row r="547" ht="12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5"/>
      <c r="L547" s="35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</row>
    <row r="548" ht="12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5"/>
      <c r="L548" s="35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</row>
    <row r="549" ht="12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5"/>
      <c r="L549" s="35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</row>
    <row r="550" ht="12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5"/>
      <c r="L550" s="35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</row>
    <row r="551" ht="12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5"/>
      <c r="L551" s="35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</row>
    <row r="552" ht="12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5"/>
      <c r="L552" s="35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</row>
    <row r="553" ht="12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5"/>
      <c r="L553" s="35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</row>
    <row r="554" ht="12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5"/>
      <c r="L554" s="35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</row>
    <row r="555" ht="12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5"/>
      <c r="L555" s="35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</row>
    <row r="556" ht="12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5"/>
      <c r="L556" s="35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</row>
    <row r="557" ht="12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5"/>
      <c r="L557" s="35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</row>
    <row r="558" ht="12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5"/>
      <c r="L558" s="35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</row>
    <row r="559" ht="12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5"/>
      <c r="L559" s="35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</row>
    <row r="560" ht="12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5"/>
      <c r="L560" s="35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</row>
    <row r="561" ht="12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5"/>
      <c r="L561" s="35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</row>
    <row r="562" ht="12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5"/>
      <c r="L562" s="35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</row>
    <row r="563" ht="12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5"/>
      <c r="L563" s="35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</row>
    <row r="564" ht="12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5"/>
      <c r="L564" s="35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</row>
    <row r="565" ht="12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5"/>
      <c r="L565" s="35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</row>
    <row r="566" ht="12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5"/>
      <c r="L566" s="35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</row>
    <row r="567" ht="12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5"/>
      <c r="L567" s="35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</row>
    <row r="568" ht="12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5"/>
      <c r="L568" s="35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</row>
    <row r="569" ht="12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5"/>
      <c r="L569" s="35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</row>
    <row r="570" ht="12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5"/>
      <c r="L570" s="35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</row>
    <row r="571" ht="12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5"/>
      <c r="L571" s="35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</row>
    <row r="572" ht="12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5"/>
      <c r="L572" s="35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</row>
    <row r="573" ht="12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5"/>
      <c r="L573" s="35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</row>
    <row r="574" ht="12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5"/>
      <c r="L574" s="35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</row>
    <row r="575" ht="12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5"/>
      <c r="L575" s="35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</row>
    <row r="576" ht="12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5"/>
      <c r="L576" s="35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</row>
    <row r="577" ht="12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5"/>
      <c r="L577" s="35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</row>
    <row r="578" ht="12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5"/>
      <c r="L578" s="35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</row>
    <row r="579" ht="12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5"/>
      <c r="L579" s="35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</row>
    <row r="580" ht="12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5"/>
      <c r="L580" s="35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</row>
    <row r="581" ht="12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5"/>
      <c r="L581" s="35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</row>
    <row r="582" ht="12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5"/>
      <c r="L582" s="35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</row>
    <row r="583" ht="12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5"/>
      <c r="L583" s="35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</row>
    <row r="584" ht="12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5"/>
      <c r="L584" s="35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</row>
    <row r="585" ht="12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5"/>
      <c r="L585" s="35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</row>
    <row r="586" ht="12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5"/>
      <c r="L586" s="35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</row>
    <row r="587" ht="12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5"/>
      <c r="L587" s="35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</row>
    <row r="588" ht="12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5"/>
      <c r="L588" s="35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</row>
    <row r="589" ht="12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5"/>
      <c r="L589" s="35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</row>
    <row r="590" ht="12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5"/>
      <c r="L590" s="35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</row>
    <row r="591" ht="12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5"/>
      <c r="L591" s="35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</row>
    <row r="592" ht="12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5"/>
      <c r="L592" s="35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</row>
    <row r="593" ht="12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5"/>
      <c r="L593" s="35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</row>
    <row r="594" ht="12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5"/>
      <c r="L594" s="35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</row>
    <row r="595" ht="12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5"/>
      <c r="L595" s="35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</row>
    <row r="596" ht="12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5"/>
      <c r="L596" s="35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</row>
    <row r="597" ht="12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5"/>
      <c r="L597" s="35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</row>
    <row r="598" ht="12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5"/>
      <c r="L598" s="35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</row>
    <row r="599" ht="12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5"/>
      <c r="L599" s="35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</row>
    <row r="600" ht="12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5"/>
      <c r="L600" s="35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</row>
    <row r="601" ht="12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5"/>
      <c r="L601" s="35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</row>
    <row r="602" ht="12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5"/>
      <c r="L602" s="35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</row>
    <row r="603" ht="12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5"/>
      <c r="L603" s="35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</row>
    <row r="604" ht="12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5"/>
      <c r="L604" s="35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</row>
    <row r="605" ht="12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5"/>
      <c r="L605" s="35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</row>
    <row r="606" ht="12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5"/>
      <c r="L606" s="35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</row>
    <row r="607" ht="12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5"/>
      <c r="L607" s="35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</row>
    <row r="608" ht="12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5"/>
      <c r="L608" s="35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</row>
    <row r="609" ht="12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5"/>
      <c r="L609" s="35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</row>
    <row r="610" ht="12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5"/>
      <c r="L610" s="35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</row>
    <row r="611" ht="12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5"/>
      <c r="L611" s="35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</row>
    <row r="612" ht="12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5"/>
      <c r="L612" s="35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</row>
    <row r="613" ht="12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5"/>
      <c r="L613" s="35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</row>
    <row r="614" ht="12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5"/>
      <c r="L614" s="35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</row>
    <row r="615" ht="12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5"/>
      <c r="L615" s="35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</row>
    <row r="616" ht="12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5"/>
      <c r="L616" s="35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</row>
    <row r="617" ht="12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5"/>
      <c r="L617" s="35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</row>
    <row r="618" ht="12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5"/>
      <c r="L618" s="35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</row>
    <row r="619" ht="12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5"/>
      <c r="L619" s="35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</row>
    <row r="620" ht="12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5"/>
      <c r="L620" s="35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</row>
    <row r="621" ht="12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5"/>
      <c r="L621" s="35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</row>
    <row r="622" ht="12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5"/>
      <c r="L622" s="35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</row>
    <row r="623" ht="12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5"/>
      <c r="L623" s="35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</row>
    <row r="624" ht="12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5"/>
      <c r="L624" s="35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</row>
    <row r="625" ht="12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5"/>
      <c r="L625" s="35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</row>
    <row r="626" ht="12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5"/>
      <c r="L626" s="35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</row>
    <row r="627" ht="12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5"/>
      <c r="L627" s="35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</row>
    <row r="628" ht="12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5"/>
      <c r="L628" s="35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</row>
    <row r="629" ht="12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5"/>
      <c r="L629" s="35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</row>
    <row r="630" ht="12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5"/>
      <c r="L630" s="35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</row>
    <row r="631" ht="12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5"/>
      <c r="L631" s="35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</row>
    <row r="632" ht="12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5"/>
      <c r="L632" s="35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</row>
    <row r="633" ht="12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5"/>
      <c r="L633" s="35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</row>
    <row r="634" ht="12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5"/>
      <c r="L634" s="35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</row>
    <row r="635" ht="12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5"/>
      <c r="L635" s="35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</row>
    <row r="636" ht="12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5"/>
      <c r="L636" s="35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</row>
    <row r="637" ht="12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5"/>
      <c r="L637" s="35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</row>
    <row r="638" ht="12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5"/>
      <c r="L638" s="35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</row>
    <row r="639" ht="12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5"/>
      <c r="L639" s="35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</row>
    <row r="640" ht="12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5"/>
      <c r="L640" s="35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</row>
    <row r="641" ht="12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5"/>
      <c r="L641" s="35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</row>
    <row r="642" ht="12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5"/>
      <c r="L642" s="35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</row>
    <row r="643" ht="12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5"/>
      <c r="L643" s="35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</row>
    <row r="644" ht="12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5"/>
      <c r="L644" s="35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</row>
    <row r="645" ht="12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5"/>
      <c r="L645" s="35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</row>
    <row r="646" ht="12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5"/>
      <c r="L646" s="35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</row>
    <row r="647" ht="12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5"/>
      <c r="L647" s="35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</row>
    <row r="648" ht="12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5"/>
      <c r="L648" s="35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</row>
    <row r="649" ht="12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5"/>
      <c r="L649" s="35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</row>
    <row r="650" ht="12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5"/>
      <c r="L650" s="35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</row>
    <row r="651" ht="12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5"/>
      <c r="L651" s="35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</row>
    <row r="652" ht="12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5"/>
      <c r="L652" s="35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</row>
    <row r="653" ht="12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5"/>
      <c r="L653" s="35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</row>
    <row r="654" ht="12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5"/>
      <c r="L654" s="35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</row>
    <row r="655" ht="12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5"/>
      <c r="L655" s="35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</row>
    <row r="656" ht="12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5"/>
      <c r="L656" s="35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</row>
    <row r="657" ht="12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5"/>
      <c r="L657" s="35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</row>
    <row r="658" ht="12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5"/>
      <c r="L658" s="35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</row>
    <row r="659" ht="12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5"/>
      <c r="L659" s="35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</row>
    <row r="660" ht="12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5"/>
      <c r="L660" s="35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</row>
    <row r="661" ht="12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5"/>
      <c r="L661" s="35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</row>
    <row r="662" ht="12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5"/>
      <c r="L662" s="35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</row>
    <row r="663" ht="12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5"/>
      <c r="L663" s="35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</row>
    <row r="664" ht="12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5"/>
      <c r="L664" s="35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</row>
    <row r="665" ht="12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5"/>
      <c r="L665" s="35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</row>
    <row r="666" ht="12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5"/>
      <c r="L666" s="35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</row>
    <row r="667" ht="12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5"/>
      <c r="L667" s="35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</row>
    <row r="668" ht="12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5"/>
      <c r="L668" s="35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</row>
    <row r="669" ht="12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5"/>
      <c r="L669" s="35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</row>
    <row r="670" ht="12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5"/>
      <c r="L670" s="35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</row>
    <row r="671" ht="12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5"/>
      <c r="L671" s="35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</row>
    <row r="672" ht="12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5"/>
      <c r="L672" s="35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</row>
    <row r="673" ht="12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5"/>
      <c r="L673" s="35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</row>
    <row r="674" ht="12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5"/>
      <c r="L674" s="35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</row>
    <row r="675" ht="12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5"/>
      <c r="L675" s="35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</row>
    <row r="676" ht="12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5"/>
      <c r="L676" s="35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</row>
    <row r="677" ht="12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5"/>
      <c r="L677" s="35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</row>
    <row r="678" ht="12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5"/>
      <c r="L678" s="35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</row>
    <row r="679" ht="12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5"/>
      <c r="L679" s="35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</row>
    <row r="680" ht="12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5"/>
      <c r="L680" s="35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</row>
    <row r="681" ht="12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5"/>
      <c r="L681" s="35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</row>
    <row r="682" ht="12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5"/>
      <c r="L682" s="35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</row>
    <row r="683" ht="12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5"/>
      <c r="L683" s="35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</row>
    <row r="684" ht="12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5"/>
      <c r="L684" s="35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</row>
    <row r="685" ht="12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5"/>
      <c r="L685" s="35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</row>
    <row r="686" ht="12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5"/>
      <c r="L686" s="35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</row>
    <row r="687" ht="12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5"/>
      <c r="L687" s="35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</row>
    <row r="688" ht="12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5"/>
      <c r="L688" s="35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</row>
    <row r="689" ht="12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5"/>
      <c r="L689" s="35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</row>
    <row r="690" ht="12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5"/>
      <c r="L690" s="35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</row>
    <row r="691" ht="12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5"/>
      <c r="L691" s="35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</row>
    <row r="692" ht="12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5"/>
      <c r="L692" s="35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</row>
    <row r="693" ht="12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5"/>
      <c r="L693" s="35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</row>
    <row r="694" ht="12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5"/>
      <c r="L694" s="35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</row>
    <row r="695" ht="12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5"/>
      <c r="L695" s="35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</row>
    <row r="696" ht="12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5"/>
      <c r="L696" s="35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</row>
    <row r="697" ht="12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5"/>
      <c r="L697" s="35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</row>
    <row r="698" ht="12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5"/>
      <c r="L698" s="35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</row>
    <row r="699" ht="12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5"/>
      <c r="L699" s="35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</row>
    <row r="700" ht="12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5"/>
      <c r="L700" s="35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</row>
    <row r="701" ht="12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5"/>
      <c r="L701" s="35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</row>
    <row r="702" ht="12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5"/>
      <c r="L702" s="35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</row>
    <row r="703" ht="12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5"/>
      <c r="L703" s="35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</row>
    <row r="704" ht="12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5"/>
      <c r="L704" s="35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</row>
    <row r="705" ht="12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5"/>
      <c r="L705" s="35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</row>
    <row r="706" ht="12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5"/>
      <c r="L706" s="35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</row>
    <row r="707" ht="12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5"/>
      <c r="L707" s="35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</row>
    <row r="708" ht="12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5"/>
      <c r="L708" s="35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</row>
    <row r="709" ht="12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5"/>
      <c r="L709" s="35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</row>
    <row r="710" ht="12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5"/>
      <c r="L710" s="35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</row>
    <row r="711" ht="12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5"/>
      <c r="L711" s="35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</row>
    <row r="712" ht="12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5"/>
      <c r="L712" s="35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</row>
    <row r="713" ht="12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5"/>
      <c r="L713" s="35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</row>
    <row r="714" ht="12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5"/>
      <c r="L714" s="35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</row>
    <row r="715" ht="12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5"/>
      <c r="L715" s="35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</row>
    <row r="716" ht="12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5"/>
      <c r="L716" s="35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</row>
    <row r="717" ht="12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5"/>
      <c r="L717" s="35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</row>
    <row r="718" ht="12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5"/>
      <c r="L718" s="35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</row>
    <row r="719" ht="12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5"/>
      <c r="L719" s="35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</row>
    <row r="720" ht="12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5"/>
      <c r="L720" s="35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</row>
    <row r="721" ht="12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5"/>
      <c r="L721" s="35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</row>
    <row r="722" ht="12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5"/>
      <c r="L722" s="35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</row>
    <row r="723" ht="12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5"/>
      <c r="L723" s="35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</row>
    <row r="724" ht="12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5"/>
      <c r="L724" s="35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</row>
    <row r="725" ht="12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5"/>
      <c r="L725" s="35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</row>
    <row r="726" ht="12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5"/>
      <c r="L726" s="35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</row>
    <row r="727" ht="12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5"/>
      <c r="L727" s="35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</row>
    <row r="728" ht="12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5"/>
      <c r="L728" s="35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</row>
    <row r="729" ht="12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5"/>
      <c r="L729" s="35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</row>
    <row r="730" ht="12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5"/>
      <c r="L730" s="35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</row>
    <row r="731" ht="12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5"/>
      <c r="L731" s="35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</row>
    <row r="732" ht="12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5"/>
      <c r="L732" s="35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</row>
    <row r="733" ht="12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5"/>
      <c r="L733" s="35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</row>
    <row r="734" ht="12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5"/>
      <c r="L734" s="35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</row>
    <row r="735" ht="12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5"/>
      <c r="L735" s="35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</row>
    <row r="736" ht="12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5"/>
      <c r="L736" s="35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</row>
    <row r="737" ht="12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5"/>
      <c r="L737" s="35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</row>
    <row r="738" ht="12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5"/>
      <c r="L738" s="35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</row>
    <row r="739" ht="12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5"/>
      <c r="L739" s="35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</row>
    <row r="740" ht="12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5"/>
      <c r="L740" s="35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</row>
    <row r="741" ht="12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5"/>
      <c r="L741" s="35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</row>
    <row r="742" ht="12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5"/>
      <c r="L742" s="35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</row>
    <row r="743" ht="12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5"/>
      <c r="L743" s="35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</row>
    <row r="744" ht="12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5"/>
      <c r="L744" s="35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</row>
    <row r="745" ht="12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5"/>
      <c r="L745" s="35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</row>
    <row r="746" ht="12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5"/>
      <c r="L746" s="35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</row>
    <row r="747" ht="12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5"/>
      <c r="L747" s="35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</row>
    <row r="748" ht="12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5"/>
      <c r="L748" s="35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</row>
    <row r="749" ht="12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5"/>
      <c r="L749" s="35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</row>
    <row r="750" ht="12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5"/>
      <c r="L750" s="35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</row>
    <row r="751" ht="12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5"/>
      <c r="L751" s="35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</row>
    <row r="752" ht="12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5"/>
      <c r="L752" s="35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</row>
    <row r="753" ht="12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5"/>
      <c r="L753" s="35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</row>
    <row r="754" ht="12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5"/>
      <c r="L754" s="35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</row>
    <row r="755" ht="12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5"/>
      <c r="L755" s="35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</row>
    <row r="756" ht="12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5"/>
      <c r="L756" s="35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</row>
    <row r="757" ht="12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5"/>
      <c r="L757" s="35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</row>
    <row r="758" ht="12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5"/>
      <c r="L758" s="35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</row>
    <row r="759" ht="12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5"/>
      <c r="L759" s="35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</row>
    <row r="760" ht="12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5"/>
      <c r="L760" s="35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</row>
    <row r="761" ht="12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5"/>
      <c r="L761" s="35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</row>
    <row r="762" ht="12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5"/>
      <c r="L762" s="35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</row>
    <row r="763" ht="12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5"/>
      <c r="L763" s="35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</row>
    <row r="764" ht="12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5"/>
      <c r="L764" s="35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</row>
    <row r="765" ht="12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5"/>
      <c r="L765" s="35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</row>
    <row r="766" ht="12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5"/>
      <c r="L766" s="35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</row>
    <row r="767" ht="12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5"/>
      <c r="L767" s="35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</row>
    <row r="768" ht="12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5"/>
      <c r="L768" s="35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</row>
    <row r="769" ht="12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5"/>
      <c r="L769" s="35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</row>
    <row r="770" ht="12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5"/>
      <c r="L770" s="35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</row>
    <row r="771" ht="12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5"/>
      <c r="L771" s="35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</row>
    <row r="772" ht="12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5"/>
      <c r="L772" s="35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</row>
    <row r="773" ht="12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5"/>
      <c r="L773" s="35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</row>
    <row r="774" ht="12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5"/>
      <c r="L774" s="35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</row>
    <row r="775" ht="12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5"/>
      <c r="L775" s="35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</row>
    <row r="776" ht="12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5"/>
      <c r="L776" s="35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</row>
    <row r="777" ht="12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5"/>
      <c r="L777" s="35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</row>
    <row r="778" ht="12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5"/>
      <c r="L778" s="35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</row>
    <row r="779" ht="12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5"/>
      <c r="L779" s="35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</row>
    <row r="780" ht="12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5"/>
      <c r="L780" s="35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</row>
    <row r="781" ht="12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5"/>
      <c r="L781" s="35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</row>
    <row r="782" ht="12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5"/>
      <c r="L782" s="35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</row>
    <row r="783" ht="12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5"/>
      <c r="L783" s="35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</row>
    <row r="784" ht="12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5"/>
      <c r="L784" s="35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</row>
    <row r="785" ht="12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5"/>
      <c r="L785" s="35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</row>
    <row r="786" ht="12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5"/>
      <c r="L786" s="35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</row>
    <row r="787" ht="12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5"/>
      <c r="L787" s="35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</row>
    <row r="788" ht="12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5"/>
      <c r="L788" s="35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</row>
    <row r="789" ht="12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5"/>
      <c r="L789" s="35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</row>
    <row r="790" ht="12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5"/>
      <c r="L790" s="35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</row>
    <row r="791" ht="12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5"/>
      <c r="L791" s="35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</row>
    <row r="792" ht="12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5"/>
      <c r="L792" s="35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</row>
    <row r="793" ht="12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5"/>
      <c r="L793" s="35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</row>
    <row r="794" ht="12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5"/>
      <c r="L794" s="35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</row>
    <row r="795" ht="12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5"/>
      <c r="L795" s="35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</row>
    <row r="796" ht="12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5"/>
      <c r="L796" s="35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</row>
    <row r="797" ht="12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5"/>
      <c r="L797" s="35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</row>
    <row r="798" ht="12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5"/>
      <c r="L798" s="35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</row>
    <row r="799" ht="12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5"/>
      <c r="L799" s="35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</row>
    <row r="800" ht="12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5"/>
      <c r="L800" s="35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</row>
    <row r="801" ht="12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5"/>
      <c r="L801" s="35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</row>
    <row r="802" ht="12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5"/>
      <c r="L802" s="35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</row>
    <row r="803" ht="12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5"/>
      <c r="L803" s="35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</row>
    <row r="804" ht="12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5"/>
      <c r="L804" s="35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</row>
    <row r="805" ht="12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5"/>
      <c r="L805" s="35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</row>
    <row r="806" ht="12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5"/>
      <c r="L806" s="35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</row>
    <row r="807" ht="12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5"/>
      <c r="L807" s="35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</row>
    <row r="808" ht="12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5"/>
      <c r="L808" s="35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</row>
    <row r="809" ht="12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5"/>
      <c r="L809" s="35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</row>
    <row r="810" ht="12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5"/>
      <c r="L810" s="35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</row>
    <row r="811" ht="12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5"/>
      <c r="L811" s="35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</row>
    <row r="812" ht="12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5"/>
      <c r="L812" s="35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</row>
    <row r="813" ht="12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5"/>
      <c r="L813" s="35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</row>
    <row r="814" ht="12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5"/>
      <c r="L814" s="35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</row>
    <row r="815" ht="12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5"/>
      <c r="L815" s="35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</row>
    <row r="816" ht="12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5"/>
      <c r="L816" s="35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</row>
    <row r="817" ht="12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5"/>
      <c r="L817" s="35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</row>
    <row r="818" ht="12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5"/>
      <c r="L818" s="35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</row>
    <row r="819" ht="12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5"/>
      <c r="L819" s="35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</row>
    <row r="820" ht="12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5"/>
      <c r="L820" s="35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</row>
    <row r="821" ht="12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5"/>
      <c r="L821" s="35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</row>
    <row r="822" ht="12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5"/>
      <c r="L822" s="35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</row>
    <row r="823" ht="12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5"/>
      <c r="L823" s="35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</row>
    <row r="824" ht="12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5"/>
      <c r="L824" s="35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</row>
    <row r="825" ht="12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5"/>
      <c r="L825" s="35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</row>
    <row r="826" ht="12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5"/>
      <c r="L826" s="35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</row>
    <row r="827" ht="12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5"/>
      <c r="L827" s="35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</row>
    <row r="828" ht="12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5"/>
      <c r="L828" s="35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</row>
    <row r="829" ht="12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5"/>
      <c r="L829" s="35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</row>
    <row r="830" ht="12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5"/>
      <c r="L830" s="35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</row>
    <row r="831" ht="12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5"/>
      <c r="L831" s="35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</row>
    <row r="832" ht="12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5"/>
      <c r="L832" s="35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</row>
    <row r="833" ht="12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5"/>
      <c r="L833" s="35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</row>
    <row r="834" ht="12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5"/>
      <c r="L834" s="35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</row>
    <row r="835" ht="12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5"/>
      <c r="L835" s="35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</row>
    <row r="836" ht="12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5"/>
      <c r="L836" s="35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</row>
    <row r="837" ht="12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5"/>
      <c r="L837" s="35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</row>
    <row r="838" ht="12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5"/>
      <c r="L838" s="35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</row>
    <row r="839" ht="12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5"/>
      <c r="L839" s="35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</row>
    <row r="840" ht="12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5"/>
      <c r="L840" s="35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</row>
    <row r="841" ht="12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5"/>
      <c r="L841" s="35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</row>
    <row r="842" ht="12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5"/>
      <c r="L842" s="35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</row>
    <row r="843" ht="12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5"/>
      <c r="L843" s="35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</row>
    <row r="844" ht="12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5"/>
      <c r="L844" s="35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</row>
    <row r="845" ht="12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5"/>
      <c r="L845" s="35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</row>
    <row r="846" ht="12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5"/>
      <c r="L846" s="35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</row>
    <row r="847" ht="12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5"/>
      <c r="L847" s="35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</row>
    <row r="848" ht="12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5"/>
      <c r="L848" s="35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</row>
    <row r="849" ht="12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5"/>
      <c r="L849" s="35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</row>
    <row r="850" ht="12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5"/>
      <c r="L850" s="35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</row>
    <row r="851" ht="12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5"/>
      <c r="L851" s="35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</row>
    <row r="852" ht="12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5"/>
      <c r="L852" s="35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</row>
    <row r="853" ht="12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5"/>
      <c r="L853" s="35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</row>
    <row r="854" ht="12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5"/>
      <c r="L854" s="35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</row>
    <row r="855" ht="12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5"/>
      <c r="L855" s="35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</row>
    <row r="856" ht="12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5"/>
      <c r="L856" s="35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</row>
    <row r="857" ht="12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5"/>
      <c r="L857" s="35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</row>
    <row r="858" ht="12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5"/>
      <c r="L858" s="35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</row>
    <row r="859" ht="12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5"/>
      <c r="L859" s="35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</row>
    <row r="860" ht="12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5"/>
      <c r="L860" s="35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</row>
    <row r="861" ht="12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5"/>
      <c r="L861" s="35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</row>
    <row r="862" ht="12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5"/>
      <c r="L862" s="35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</row>
    <row r="863" ht="12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5"/>
      <c r="L863" s="35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</row>
    <row r="864" ht="12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5"/>
      <c r="L864" s="35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</row>
    <row r="865" ht="12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5"/>
      <c r="L865" s="35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</row>
    <row r="866" ht="12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5"/>
      <c r="L866" s="35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</row>
    <row r="867" ht="12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5"/>
      <c r="L867" s="35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</row>
    <row r="868" ht="12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5"/>
      <c r="L868" s="35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</row>
    <row r="869" ht="12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5"/>
      <c r="L869" s="35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</row>
    <row r="870" ht="12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5"/>
      <c r="L870" s="35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</row>
    <row r="871" ht="12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5"/>
      <c r="L871" s="35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</row>
    <row r="872" ht="12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5"/>
      <c r="L872" s="35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</row>
    <row r="873" ht="12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5"/>
      <c r="L873" s="35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</row>
    <row r="874" ht="12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5"/>
      <c r="L874" s="35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</row>
    <row r="875" ht="12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5"/>
      <c r="L875" s="35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</row>
    <row r="876" ht="12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5"/>
      <c r="L876" s="35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</row>
    <row r="877" ht="12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5"/>
      <c r="L877" s="35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</row>
    <row r="878" ht="12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5"/>
      <c r="L878" s="35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</row>
    <row r="879" ht="12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5"/>
      <c r="L879" s="35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</row>
    <row r="880" ht="12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5"/>
      <c r="L880" s="35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</row>
    <row r="881" ht="12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5"/>
      <c r="L881" s="35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</row>
    <row r="882" ht="12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5"/>
      <c r="L882" s="35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</row>
    <row r="883" ht="12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5"/>
      <c r="L883" s="35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</row>
    <row r="884" ht="12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5"/>
      <c r="L884" s="35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</row>
    <row r="885" ht="12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5"/>
      <c r="L885" s="35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</row>
    <row r="886" ht="12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5"/>
      <c r="L886" s="35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</row>
    <row r="887" ht="12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5"/>
      <c r="L887" s="35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</row>
    <row r="888" ht="12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5"/>
      <c r="L888" s="35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</row>
    <row r="889" ht="12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5"/>
      <c r="L889" s="35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</row>
    <row r="890" ht="12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5"/>
      <c r="L890" s="35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</row>
    <row r="891" ht="12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5"/>
      <c r="L891" s="35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</row>
    <row r="892" ht="12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5"/>
      <c r="L892" s="35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</row>
    <row r="893" ht="12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5"/>
      <c r="L893" s="35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</row>
    <row r="894" ht="12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5"/>
      <c r="L894" s="35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</row>
    <row r="895" ht="12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5"/>
      <c r="L895" s="35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</row>
    <row r="896" ht="12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5"/>
      <c r="L896" s="35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</row>
    <row r="897" ht="12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5"/>
      <c r="L897" s="35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</row>
    <row r="898" ht="12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5"/>
      <c r="L898" s="35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</row>
    <row r="899" ht="12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5"/>
      <c r="L899" s="35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</row>
    <row r="900" ht="12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5"/>
      <c r="L900" s="35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</row>
    <row r="901" ht="12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5"/>
      <c r="L901" s="35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</row>
    <row r="902" ht="12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5"/>
      <c r="L902" s="35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</row>
    <row r="903" ht="12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5"/>
      <c r="L903" s="35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</row>
    <row r="904" ht="12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5"/>
      <c r="L904" s="35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</row>
    <row r="905" ht="12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5"/>
      <c r="L905" s="35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</row>
    <row r="906" ht="12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5"/>
      <c r="L906" s="35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</row>
    <row r="907" ht="12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5"/>
      <c r="L907" s="35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</row>
    <row r="908" ht="12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5"/>
      <c r="L908" s="35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</row>
    <row r="909" ht="12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5"/>
      <c r="L909" s="35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</row>
    <row r="910" ht="12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5"/>
      <c r="L910" s="35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</row>
    <row r="911" ht="12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5"/>
      <c r="L911" s="35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</row>
    <row r="912" ht="12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5"/>
      <c r="L912" s="35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</row>
    <row r="913" ht="12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5"/>
      <c r="L913" s="35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</row>
    <row r="914" ht="12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5"/>
      <c r="L914" s="35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</row>
    <row r="915" ht="12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5"/>
      <c r="L915" s="35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</row>
    <row r="916" ht="12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5"/>
      <c r="L916" s="35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</row>
    <row r="917" ht="12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5"/>
      <c r="L917" s="35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</row>
    <row r="918" ht="12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5"/>
      <c r="L918" s="35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</row>
    <row r="919" ht="12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5"/>
      <c r="L919" s="35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</row>
    <row r="920" ht="12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5"/>
      <c r="L920" s="35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</row>
    <row r="921" ht="12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5"/>
      <c r="L921" s="35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</row>
    <row r="922" ht="12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5"/>
      <c r="L922" s="35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</row>
    <row r="923" ht="12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5"/>
      <c r="L923" s="35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</row>
    <row r="924" ht="12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5"/>
      <c r="L924" s="35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</row>
    <row r="925" ht="12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5"/>
      <c r="L925" s="35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</row>
    <row r="926" ht="12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5"/>
      <c r="L926" s="35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</row>
    <row r="927" ht="12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5"/>
      <c r="L927" s="35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</row>
    <row r="928" ht="12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5"/>
      <c r="L928" s="35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</row>
    <row r="929" ht="12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5"/>
      <c r="L929" s="35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</row>
    <row r="930" ht="12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5"/>
      <c r="L930" s="35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</row>
    <row r="931" ht="12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5"/>
      <c r="L931" s="35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</row>
    <row r="932" ht="12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5"/>
      <c r="L932" s="35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</row>
    <row r="933" ht="12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5"/>
      <c r="L933" s="35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</row>
    <row r="934" ht="12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5"/>
      <c r="L934" s="35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</row>
    <row r="935" ht="12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5"/>
      <c r="L935" s="35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</row>
    <row r="936" ht="12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5"/>
      <c r="L936" s="35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</row>
    <row r="937" ht="12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5"/>
      <c r="L937" s="35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</row>
    <row r="938" ht="12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5"/>
      <c r="L938" s="35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</row>
    <row r="939" ht="12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5"/>
      <c r="L939" s="35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</row>
    <row r="940" ht="12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5"/>
      <c r="L940" s="35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</row>
    <row r="941" ht="12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5"/>
      <c r="L941" s="35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</row>
    <row r="942" ht="12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5"/>
      <c r="L942" s="35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</row>
    <row r="943" ht="12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5"/>
      <c r="L943" s="35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</row>
    <row r="944" ht="12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5"/>
      <c r="L944" s="35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</row>
    <row r="945" ht="12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5"/>
      <c r="L945" s="35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</row>
    <row r="946" ht="12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5"/>
      <c r="L946" s="35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</row>
    <row r="947" ht="12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5"/>
      <c r="L947" s="35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</row>
    <row r="948" ht="12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5"/>
      <c r="L948" s="35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</row>
    <row r="949" ht="12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5"/>
      <c r="L949" s="35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</row>
    <row r="950" ht="12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5"/>
      <c r="L950" s="35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</row>
    <row r="951" ht="12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5"/>
      <c r="L951" s="35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</row>
    <row r="952" ht="12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5"/>
      <c r="L952" s="35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</row>
    <row r="953" ht="12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5"/>
      <c r="L953" s="35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</row>
    <row r="954" ht="12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5"/>
      <c r="L954" s="35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</row>
    <row r="955" ht="12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5"/>
      <c r="L955" s="35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</row>
    <row r="956" ht="12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5"/>
      <c r="L956" s="35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</row>
    <row r="957" ht="12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5"/>
      <c r="L957" s="35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</row>
    <row r="958" ht="12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5"/>
      <c r="L958" s="35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</row>
    <row r="959" ht="12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5"/>
      <c r="L959" s="35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</row>
    <row r="960" ht="12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5"/>
      <c r="L960" s="35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</row>
    <row r="961" ht="12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5"/>
      <c r="L961" s="35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</row>
    <row r="962" ht="12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5"/>
      <c r="L962" s="35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</row>
    <row r="963" ht="12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5"/>
      <c r="L963" s="35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</row>
    <row r="964" ht="12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5"/>
      <c r="L964" s="35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</row>
    <row r="965" ht="12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5"/>
      <c r="L965" s="35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</row>
    <row r="966" ht="12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5"/>
      <c r="L966" s="35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</row>
    <row r="967" ht="12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5"/>
      <c r="L967" s="35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</row>
    <row r="968" ht="12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5"/>
      <c r="L968" s="35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</row>
    <row r="969" ht="12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5"/>
      <c r="L969" s="35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</row>
    <row r="970" ht="12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5"/>
      <c r="L970" s="35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</row>
    <row r="971" ht="12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5"/>
      <c r="L971" s="35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</row>
    <row r="972" ht="12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5"/>
      <c r="L972" s="35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</row>
    <row r="973" ht="12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5"/>
      <c r="L973" s="35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</row>
    <row r="974" ht="12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5"/>
      <c r="L974" s="35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</row>
    <row r="975" ht="12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5"/>
      <c r="L975" s="35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</row>
    <row r="976" ht="12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5"/>
      <c r="L976" s="35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</row>
    <row r="977" ht="12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5"/>
      <c r="L977" s="35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</row>
    <row r="978" ht="12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5"/>
      <c r="L978" s="35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</row>
    <row r="979" ht="12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5"/>
      <c r="L979" s="35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</row>
    <row r="980" ht="12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5"/>
      <c r="L980" s="35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</row>
    <row r="981" ht="12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5"/>
      <c r="L981" s="35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</row>
    <row r="982" ht="12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5"/>
      <c r="L982" s="35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</row>
    <row r="983" ht="12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5"/>
      <c r="L983" s="35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</row>
    <row r="984" ht="12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5"/>
      <c r="L984" s="35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</row>
    <row r="985" ht="12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5"/>
      <c r="L985" s="35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</row>
    <row r="986" ht="12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5"/>
      <c r="L986" s="35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</row>
    <row r="987" ht="12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5"/>
      <c r="L987" s="35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</row>
    <row r="988" ht="12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5"/>
      <c r="L988" s="35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</row>
    <row r="989" ht="12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5"/>
      <c r="L989" s="35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</row>
    <row r="990" ht="12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5"/>
      <c r="L990" s="35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</row>
    <row r="991" ht="12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5"/>
      <c r="L991" s="35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</row>
    <row r="992" ht="12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5"/>
      <c r="L992" s="35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</row>
    <row r="993" ht="12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5"/>
      <c r="L993" s="35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</row>
    <row r="994" ht="12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5"/>
      <c r="L994" s="35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</row>
    <row r="995" ht="12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5"/>
      <c r="L995" s="35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</row>
    <row r="996" ht="12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5"/>
      <c r="L996" s="35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</row>
    <row r="997" ht="12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5"/>
      <c r="L997" s="35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</row>
    <row r="998" ht="12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5"/>
      <c r="L998" s="35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</row>
    <row r="999" ht="12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5"/>
      <c r="L999" s="35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</row>
    <row r="1000" ht="12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5"/>
      <c r="L1000" s="35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</row>
  </sheetData>
  <mergeCells count="157">
    <mergeCell ref="F3:F4"/>
    <mergeCell ref="G3:G4"/>
    <mergeCell ref="M3:M4"/>
    <mergeCell ref="N3:N4"/>
    <mergeCell ref="B3:B4"/>
    <mergeCell ref="B5:B6"/>
    <mergeCell ref="C5:C6"/>
    <mergeCell ref="D5:D6"/>
    <mergeCell ref="E5:E6"/>
    <mergeCell ref="F5:F6"/>
    <mergeCell ref="Q3:Q4"/>
    <mergeCell ref="Q5:Q6"/>
    <mergeCell ref="B7:B9"/>
    <mergeCell ref="C7:C9"/>
    <mergeCell ref="C40:C41"/>
    <mergeCell ref="D40:D41"/>
    <mergeCell ref="E40:E41"/>
    <mergeCell ref="F40:F41"/>
    <mergeCell ref="G40:G41"/>
    <mergeCell ref="M40:M41"/>
    <mergeCell ref="N40:N41"/>
    <mergeCell ref="B40:B41"/>
    <mergeCell ref="B42:B43"/>
    <mergeCell ref="C42:C43"/>
    <mergeCell ref="D42:D43"/>
    <mergeCell ref="E42:E43"/>
    <mergeCell ref="F42:F43"/>
    <mergeCell ref="G42:G43"/>
    <mergeCell ref="G5:G6"/>
    <mergeCell ref="M5:M6"/>
    <mergeCell ref="A1:N1"/>
    <mergeCell ref="O1:Q1"/>
    <mergeCell ref="C3:C4"/>
    <mergeCell ref="D3:D4"/>
    <mergeCell ref="E3:E4"/>
    <mergeCell ref="N5:N6"/>
    <mergeCell ref="Q7:Q9"/>
    <mergeCell ref="M7:M9"/>
    <mergeCell ref="N7:N9"/>
    <mergeCell ref="M10:M12"/>
    <mergeCell ref="N10:N12"/>
    <mergeCell ref="Q10:Q12"/>
    <mergeCell ref="N13:N14"/>
    <mergeCell ref="Q13:Q14"/>
    <mergeCell ref="Q31:Q37"/>
    <mergeCell ref="Q38:Q39"/>
    <mergeCell ref="Q40:Q41"/>
    <mergeCell ref="Q42:Q43"/>
    <mergeCell ref="Q44:Q47"/>
    <mergeCell ref="Q15:Q16"/>
    <mergeCell ref="Q17:Q18"/>
    <mergeCell ref="Q19:Q20"/>
    <mergeCell ref="Q21:Q22"/>
    <mergeCell ref="Q23:Q24"/>
    <mergeCell ref="Q25:Q28"/>
    <mergeCell ref="Q29:Q30"/>
    <mergeCell ref="M42:M43"/>
    <mergeCell ref="N42:N43"/>
    <mergeCell ref="M44:M47"/>
    <mergeCell ref="N44:N47"/>
    <mergeCell ref="B44:B47"/>
    <mergeCell ref="C44:C47"/>
    <mergeCell ref="D44:D47"/>
    <mergeCell ref="E44:E47"/>
    <mergeCell ref="F44:F47"/>
    <mergeCell ref="G44:G47"/>
    <mergeCell ref="A3:A16"/>
    <mergeCell ref="B10:B12"/>
    <mergeCell ref="B13:B14"/>
    <mergeCell ref="B15:B16"/>
    <mergeCell ref="A17:A47"/>
    <mergeCell ref="B17:B18"/>
    <mergeCell ref="B19:B20"/>
    <mergeCell ref="D17:D18"/>
    <mergeCell ref="E17:E18"/>
    <mergeCell ref="F17:F18"/>
    <mergeCell ref="G17:G18"/>
    <mergeCell ref="C13:C14"/>
    <mergeCell ref="C15:C16"/>
    <mergeCell ref="D15:D16"/>
    <mergeCell ref="E15:E16"/>
    <mergeCell ref="F15:F16"/>
    <mergeCell ref="G15:G16"/>
    <mergeCell ref="C17:C18"/>
    <mergeCell ref="F7:F9"/>
    <mergeCell ref="G7:G9"/>
    <mergeCell ref="F10:F12"/>
    <mergeCell ref="G10:G12"/>
    <mergeCell ref="F13:F14"/>
    <mergeCell ref="G13:G14"/>
    <mergeCell ref="D7:D9"/>
    <mergeCell ref="E7:E9"/>
    <mergeCell ref="C10:C12"/>
    <mergeCell ref="D10:D12"/>
    <mergeCell ref="E10:E12"/>
    <mergeCell ref="D13:D14"/>
    <mergeCell ref="E13:E14"/>
    <mergeCell ref="M21:M22"/>
    <mergeCell ref="N21:N22"/>
    <mergeCell ref="M13:M14"/>
    <mergeCell ref="M15:M16"/>
    <mergeCell ref="N15:N16"/>
    <mergeCell ref="M17:M18"/>
    <mergeCell ref="N17:N18"/>
    <mergeCell ref="M19:M20"/>
    <mergeCell ref="N19:N20"/>
    <mergeCell ref="C19:C20"/>
    <mergeCell ref="D19:D20"/>
    <mergeCell ref="E19:E20"/>
    <mergeCell ref="F19:F20"/>
    <mergeCell ref="G19:G20"/>
    <mergeCell ref="C21:C22"/>
    <mergeCell ref="D21:D22"/>
    <mergeCell ref="G21:G22"/>
    <mergeCell ref="B21:B22"/>
    <mergeCell ref="B23:B24"/>
    <mergeCell ref="C23:C24"/>
    <mergeCell ref="D23:D24"/>
    <mergeCell ref="E23:E24"/>
    <mergeCell ref="F23:F24"/>
    <mergeCell ref="G23:G24"/>
    <mergeCell ref="E21:E22"/>
    <mergeCell ref="F21:F22"/>
    <mergeCell ref="C25:C28"/>
    <mergeCell ref="D25:D28"/>
    <mergeCell ref="E25:E28"/>
    <mergeCell ref="F25:F28"/>
    <mergeCell ref="G25:G28"/>
    <mergeCell ref="B25:B28"/>
    <mergeCell ref="B29:B30"/>
    <mergeCell ref="C29:C30"/>
    <mergeCell ref="D29:D30"/>
    <mergeCell ref="E29:E30"/>
    <mergeCell ref="F29:F30"/>
    <mergeCell ref="G29:G30"/>
    <mergeCell ref="M31:M37"/>
    <mergeCell ref="M38:M39"/>
    <mergeCell ref="M23:M24"/>
    <mergeCell ref="N23:N24"/>
    <mergeCell ref="M25:M28"/>
    <mergeCell ref="N25:N28"/>
    <mergeCell ref="M29:M30"/>
    <mergeCell ref="N29:N30"/>
    <mergeCell ref="N31:N37"/>
    <mergeCell ref="N38:N39"/>
    <mergeCell ref="C31:C37"/>
    <mergeCell ref="D31:D37"/>
    <mergeCell ref="E31:E37"/>
    <mergeCell ref="F31:F37"/>
    <mergeCell ref="G31:G37"/>
    <mergeCell ref="B31:B37"/>
    <mergeCell ref="B38:B39"/>
    <mergeCell ref="C38:C39"/>
    <mergeCell ref="D38:D39"/>
    <mergeCell ref="E38:E39"/>
    <mergeCell ref="F38:F39"/>
    <mergeCell ref="G38:G39"/>
  </mergeCell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75"/>
    <col customWidth="1" min="2" max="2" width="17.0"/>
    <col customWidth="1" min="3" max="45" width="15.75"/>
    <col customWidth="1" min="46" max="46" width="8.75"/>
  </cols>
  <sheetData>
    <row r="1" ht="31.5" customHeight="1">
      <c r="A1" s="36" t="str">
        <f>'DGDI-Indicad-Hist'!B$1</f>
        <v>OAE</v>
      </c>
      <c r="B1" s="36" t="str">
        <f>'DGDI-Indicad-Hist'!C$1</f>
        <v>OTI</v>
      </c>
      <c r="C1" s="36" t="str">
        <f>'DGDI-Indicad-Hist'!D$1</f>
        <v>NEE</v>
      </c>
      <c r="D1" s="36" t="str">
        <f>'DGDI-Indicad-Hist'!E$1</f>
        <v>NTE</v>
      </c>
      <c r="E1" s="36" t="str">
        <f>'DGDI-Indicad-Hist'!F$1</f>
        <v>NDE</v>
      </c>
      <c r="F1" s="36" t="str">
        <f>'DGDI-Indicad-Hist'!G$1</f>
        <v>NTEA</v>
      </c>
      <c r="G1" s="36" t="str">
        <f>'DGDI-Indicad-Hist'!H$1</f>
        <v>NTS</v>
      </c>
      <c r="H1" s="36" t="str">
        <f>'DGDI-Indicad-Hist'!I$1</f>
        <v>NAPP</v>
      </c>
      <c r="I1" s="36" t="str">
        <f>'DGDI-Indicad-Hist'!J$1</f>
        <v>NACE</v>
      </c>
      <c r="J1" s="36" t="str">
        <f>'DGDI-Indicad-Hist'!K$1</f>
        <v>NAPS</v>
      </c>
      <c r="K1" s="36" t="str">
        <f>'DGDI-Indicad-Hist'!L$1</f>
        <v>NAVS</v>
      </c>
      <c r="L1" s="36" t="str">
        <f>'DGDI-Indicad-Hist'!M$1</f>
        <v>NAE</v>
      </c>
      <c r="M1" s="36" t="str">
        <f>'DGDI-Indicad-Hist'!N$1</f>
        <v>NACCA</v>
      </c>
      <c r="N1" s="36" t="str">
        <f>'DGDI-Indicad-Hist'!O$1</f>
        <v>NAE</v>
      </c>
      <c r="O1" s="36" t="str">
        <f>'DGDI-Indicad-Hist'!P$1</f>
        <v>NPPA</v>
      </c>
      <c r="P1" s="36" t="str">
        <f>'DGDI-Indicad-Hist'!Q$1</f>
        <v>NPPB</v>
      </c>
      <c r="Q1" s="36" t="str">
        <f>'DGDI-Indicad-Hist'!R$1</f>
        <v>NSPP</v>
      </c>
      <c r="R1" s="36" t="str">
        <f>'DGDI-Indicad-Hist'!S$1</f>
        <v>NS</v>
      </c>
      <c r="S1" s="36" t="str">
        <f>'DGDI-Indicad-Hist'!T$1</f>
        <v>NAPPP</v>
      </c>
      <c r="T1" s="36" t="str">
        <f>'DGDI-Indicad-Hist'!U$1</f>
        <v>NA</v>
      </c>
      <c r="U1" s="36" t="str">
        <f>'DGDI-Indicad-Hist'!V$1</f>
        <v>NTAFPP</v>
      </c>
      <c r="V1" s="36" t="str">
        <f>'DGDI-Indicad-Hist'!W$1</f>
        <v>NTAAA</v>
      </c>
      <c r="W1" s="36" t="str">
        <f>'DGDI-Indicad-Hist'!X$1</f>
        <v>NAr</v>
      </c>
      <c r="X1" s="36" t="str">
        <f>'DGDI-Indicad-Hist'!Y$1</f>
        <v>NL</v>
      </c>
      <c r="Y1" s="36" t="str">
        <f>'DGDI-Indicad-Hist'!Z$1</f>
        <v>NCL</v>
      </c>
      <c r="Z1" s="36" t="str">
        <f>'DGDI-Indicad-Hist'!AA$1</f>
        <v>NC</v>
      </c>
      <c r="AA1" s="36" t="str">
        <f>'DGDI-Indicad-Hist'!AB$1</f>
        <v>TAFPPI</v>
      </c>
      <c r="AB1" s="36" t="str">
        <f>'DGDI-Indicad-Hist'!AC$1</f>
        <v>OCC</v>
      </c>
      <c r="AC1" s="36" t="str">
        <f>'DGDI-Indicad-Hist'!AD$1</f>
        <v>PA</v>
      </c>
      <c r="AD1" s="36" t="str">
        <f>'DGDI-Indicad-Hist'!AE$1</f>
        <v>M</v>
      </c>
      <c r="AE1" s="36" t="str">
        <f>'DGDI-Indicad-Hist'!AF$1</f>
        <v>DI</v>
      </c>
      <c r="AF1" s="36" t="str">
        <f>'DGDI-Indicad-Hist'!AG$1</f>
        <v>TC</v>
      </c>
      <c r="AG1" s="36" t="str">
        <f>'DGDI-Indicad-Hist'!AH$1</f>
        <v>OGM</v>
      </c>
      <c r="AH1" s="36" t="str">
        <f>'DGDI-Indicad-Hist'!AI$1</f>
        <v>C</v>
      </c>
      <c r="AI1" s="36" t="str">
        <f>'DGDI-Indicad-Hist'!AJ$1</f>
        <v>PC</v>
      </c>
      <c r="AJ1" s="36" t="str">
        <f>'DGDI-Indicad-Hist'!AK$1</f>
        <v>PTLT</v>
      </c>
      <c r="AK1" s="36" t="str">
        <f>'DGDI-Indicad-Hist'!AL$1</f>
        <v>TPTI</v>
      </c>
      <c r="AL1" s="36" t="str">
        <f>'DGDI-Indicad-Hist'!AM$1</f>
        <v>NTATT</v>
      </c>
      <c r="AM1" s="36" t="str">
        <f>'DGDI-Indicad-Hist'!AN$1</f>
        <v>NTCTT</v>
      </c>
      <c r="AN1" s="36" t="str">
        <f>'DGDI-Indicad-Hist'!AO$1</f>
        <v>NAPI</v>
      </c>
      <c r="AO1" s="36" t="str">
        <f>'DGDI-Indicad-Hist'!AP$1</f>
        <v>NHI</v>
      </c>
      <c r="AP1" s="36" t="str">
        <f>'DGDI-Indicad-Hist'!AQ$1</f>
        <v>NEGAPI</v>
      </c>
      <c r="AQ1" s="36" t="str">
        <f>'DGDI-Indicad-Hist'!AR$1</f>
        <v>NEAAPI</v>
      </c>
      <c r="AR1" s="36" t="str">
        <f>'DGDI-Indicad-Hist'!AS$1</f>
        <v>NEGHI</v>
      </c>
      <c r="AS1" s="36" t="str">
        <f>'DGDI-Indicad-Hist'!AT$1</f>
        <v>NEAHI</v>
      </c>
      <c r="AT1" s="36"/>
    </row>
    <row r="2" ht="19.5" customHeight="1">
      <c r="A2" s="37">
        <f>'DGDI-Indicad-Hist'!B$4</f>
        <v>1704431.62</v>
      </c>
      <c r="B2" s="37">
        <f>'DGDI-Indicad-Hist'!C$4</f>
        <v>550469057.1</v>
      </c>
      <c r="C2" s="38">
        <f>'DGDI-Indicad-Hist'!D$4</f>
        <v>981</v>
      </c>
      <c r="D2" s="38">
        <f>'DGDI-Indicad-Hist'!E$4</f>
        <v>19091</v>
      </c>
      <c r="E2" s="38">
        <f>'DGDI-Indicad-Hist'!F$4</f>
        <v>383</v>
      </c>
      <c r="F2" s="38">
        <f>'DGDI-Indicad-Hist'!G$4</f>
        <v>55</v>
      </c>
      <c r="G2" s="38">
        <f>'DGDI-Indicad-Hist'!H$4</f>
        <v>1589</v>
      </c>
      <c r="H2" s="38">
        <f>'DGDI-Indicad-Hist'!I$4</f>
        <v>81770794</v>
      </c>
      <c r="I2" s="38">
        <f>'DGDI-Indicad-Hist'!J$4</f>
        <v>24809</v>
      </c>
      <c r="J2" s="38">
        <f>'DGDI-Indicad-Hist'!K$4</f>
        <v>10162976</v>
      </c>
      <c r="K2" s="38">
        <f>'DGDI-Indicad-Hist'!L$4</f>
        <v>21</v>
      </c>
      <c r="L2" s="38">
        <f>'DGDI-Indicad-Hist'!M$4</f>
        <v>241</v>
      </c>
      <c r="M2" s="38">
        <f>'DGDI-Indicad-Hist'!N$4</f>
        <v>39</v>
      </c>
      <c r="N2" s="38">
        <f>'DGDI-Indicad-Hist'!O$4</f>
        <v>241</v>
      </c>
      <c r="O2" s="38">
        <f>'DGDI-Indicad-Hist'!P$4</f>
        <v>674.8</v>
      </c>
      <c r="P2" s="38">
        <f>'DGDI-Indicad-Hist'!Q$4</f>
        <v>289.2</v>
      </c>
      <c r="Q2" s="38">
        <f>'DGDI-Indicad-Hist'!R$4</f>
        <v>319</v>
      </c>
      <c r="R2" s="38">
        <f>'DGDI-Indicad-Hist'!S$4</f>
        <v>1589</v>
      </c>
      <c r="S2" s="38">
        <f>'DGDI-Indicad-Hist'!T$4</f>
        <v>2241</v>
      </c>
      <c r="T2" s="38">
        <f>'DGDI-Indicad-Hist'!U$4</f>
        <v>19091</v>
      </c>
      <c r="U2" s="38">
        <f>'DGDI-Indicad-Hist'!V$4</f>
        <v>338</v>
      </c>
      <c r="V2" s="38">
        <f>'DGDI-Indicad-Hist'!W$4</f>
        <v>6586</v>
      </c>
      <c r="W2" s="38">
        <f>'DGDI-Indicad-Hist'!X$4</f>
        <v>434</v>
      </c>
      <c r="X2" s="38">
        <f>'DGDI-Indicad-Hist'!Y$4</f>
        <v>43</v>
      </c>
      <c r="Y2" s="38">
        <f>'DGDI-Indicad-Hist'!Z$4</f>
        <v>171</v>
      </c>
      <c r="Z2" s="38">
        <f>'DGDI-Indicad-Hist'!AA$4</f>
        <v>293</v>
      </c>
      <c r="AA2" s="37">
        <f>'DGDI-Indicad-Hist'!AB$4</f>
        <v>2361127.72</v>
      </c>
      <c r="AB2" s="37">
        <f>'DGDI-Indicad-Hist'!AC$4</f>
        <v>59495446</v>
      </c>
      <c r="AC2" s="38">
        <f>'DGDI-Indicad-Hist'!AD$4</f>
        <v>0</v>
      </c>
      <c r="AD2" s="38">
        <f>'DGDI-Indicad-Hist'!AE$4</f>
        <v>0</v>
      </c>
      <c r="AE2" s="38">
        <f>'DGDI-Indicad-Hist'!AF$4</f>
        <v>0</v>
      </c>
      <c r="AF2" s="38">
        <f>'DGDI-Indicad-Hist'!AG$4</f>
        <v>0</v>
      </c>
      <c r="AG2" s="38">
        <f>'DGDI-Indicad-Hist'!AH$4</f>
        <v>0</v>
      </c>
      <c r="AH2" s="38">
        <f>'DGDI-Indicad-Hist'!AI$4</f>
        <v>0</v>
      </c>
      <c r="AI2" s="38">
        <f>'DGDI-Indicad-Hist'!AJ$4</f>
        <v>0</v>
      </c>
      <c r="AJ2" s="38">
        <f>'DGDI-Indicad-Hist'!AK$4</f>
        <v>0</v>
      </c>
      <c r="AK2" s="38">
        <f>'DGDI-Indicad-Hist'!AL$4</f>
        <v>0</v>
      </c>
      <c r="AL2" s="38">
        <f>'DGDI-Indicad-Hist'!AM$4</f>
        <v>0</v>
      </c>
      <c r="AM2" s="38">
        <f>'DGDI-Indicad-Hist'!AN$4</f>
        <v>0</v>
      </c>
      <c r="AN2" s="38">
        <f>'DGDI-Indicad-Hist'!AO$4</f>
        <v>0</v>
      </c>
      <c r="AO2" s="38">
        <f>'DGDI-Indicad-Hist'!AP$4</f>
        <v>12</v>
      </c>
      <c r="AP2" s="38">
        <f>'DGDI-Indicad-Hist'!AQ$4</f>
        <v>0</v>
      </c>
      <c r="AQ2" s="38">
        <f>'DGDI-Indicad-Hist'!AR$4</f>
        <v>0</v>
      </c>
      <c r="AR2" s="38">
        <f>'DGDI-Indicad-Hist'!AS$4</f>
        <v>0</v>
      </c>
      <c r="AS2" s="38">
        <f>'DGDI-Indicad-Hist'!AT$4</f>
        <v>5</v>
      </c>
      <c r="AT2" s="39"/>
    </row>
    <row r="3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</row>
    <row r="4" ht="19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</row>
    <row r="5" ht="19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ht="19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ht="19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ht="19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</row>
    <row r="9" ht="19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</row>
    <row r="10" ht="19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1" ht="19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</row>
    <row r="12" ht="19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</row>
    <row r="14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</row>
    <row r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</row>
    <row r="16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</row>
    <row r="17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</row>
    <row r="18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</row>
    <row r="19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</row>
    <row r="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</row>
    <row r="21" ht="15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</row>
    <row r="22" ht="15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</row>
    <row r="23" ht="15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</row>
    <row r="24" ht="15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</row>
    <row r="25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</row>
    <row r="26" ht="15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</row>
    <row r="27" ht="15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</row>
    <row r="28" ht="15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</row>
    <row r="30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</row>
    <row r="31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</row>
    <row r="32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</row>
    <row r="34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</row>
    <row r="35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</row>
    <row r="36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</row>
    <row r="37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</row>
    <row r="38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</row>
    <row r="39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</row>
    <row r="40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</row>
    <row r="41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</row>
    <row r="42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</row>
    <row r="43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</row>
    <row r="44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</row>
    <row r="45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</row>
    <row r="46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</row>
    <row r="47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</row>
    <row r="48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</row>
    <row r="49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</row>
    <row r="50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</row>
    <row r="5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</row>
    <row r="52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</row>
    <row r="54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</row>
    <row r="55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</row>
    <row r="56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</row>
    <row r="57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</row>
    <row r="58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</row>
    <row r="59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</row>
    <row r="60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</row>
    <row r="61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</row>
    <row r="62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</row>
    <row r="63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</row>
    <row r="64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</row>
    <row r="65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</row>
    <row r="66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</row>
    <row r="67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</row>
    <row r="68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</row>
    <row r="69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</row>
    <row r="70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</row>
    <row r="71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</row>
    <row r="72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</row>
    <row r="73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</row>
    <row r="74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</row>
    <row r="75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</row>
    <row r="76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</row>
    <row r="77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</row>
    <row r="78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</row>
    <row r="79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</row>
    <row r="80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</row>
    <row r="8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</row>
    <row r="82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</row>
    <row r="83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</row>
    <row r="84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</row>
    <row r="85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</row>
    <row r="86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</row>
    <row r="87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</row>
    <row r="88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</row>
    <row r="89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</row>
    <row r="90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</row>
    <row r="9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</row>
    <row r="92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</row>
    <row r="93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</row>
    <row r="94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</row>
    <row r="95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</row>
    <row r="96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</row>
    <row r="97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</row>
    <row r="98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</row>
    <row r="99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</row>
    <row r="100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</row>
    <row r="10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</row>
    <row r="102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</row>
    <row r="103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</row>
    <row r="104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</row>
    <row r="105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</row>
    <row r="106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</row>
    <row r="107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</row>
    <row r="108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</row>
    <row r="109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</row>
    <row r="110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</row>
    <row r="11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</row>
    <row r="112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</row>
    <row r="113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</row>
    <row r="114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</row>
    <row r="115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</row>
    <row r="116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</row>
    <row r="117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</row>
    <row r="118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</row>
    <row r="119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</row>
    <row r="120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</row>
    <row r="1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</row>
    <row r="122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</row>
    <row r="123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</row>
    <row r="124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</row>
    <row r="125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</row>
    <row r="126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</row>
    <row r="127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</row>
    <row r="128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</row>
    <row r="129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</row>
    <row r="130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</row>
    <row r="13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</row>
    <row r="132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</row>
    <row r="133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</row>
    <row r="134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</row>
    <row r="135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</row>
    <row r="136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</row>
    <row r="137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</row>
    <row r="138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</row>
    <row r="139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</row>
    <row r="140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</row>
    <row r="14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</row>
    <row r="142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</row>
    <row r="143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</row>
    <row r="144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</row>
    <row r="145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</row>
    <row r="146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</row>
    <row r="147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</row>
    <row r="148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</row>
    <row r="149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</row>
    <row r="150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</row>
    <row r="15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</row>
    <row r="152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</row>
    <row r="153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</row>
    <row r="154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</row>
    <row r="155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</row>
    <row r="156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</row>
    <row r="157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</row>
    <row r="158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</row>
    <row r="159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</row>
    <row r="160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</row>
    <row r="16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</row>
    <row r="162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</row>
    <row r="163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</row>
    <row r="164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</row>
    <row r="165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</row>
    <row r="166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</row>
    <row r="167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</row>
    <row r="168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</row>
    <row r="169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</row>
    <row r="170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</row>
    <row r="17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</row>
    <row r="172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</row>
    <row r="173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</row>
    <row r="174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</row>
    <row r="175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</row>
    <row r="176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</row>
    <row r="177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</row>
    <row r="178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</row>
    <row r="179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</row>
    <row r="180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</row>
    <row r="181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</row>
    <row r="182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</row>
    <row r="183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</row>
    <row r="184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</row>
    <row r="185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</row>
    <row r="186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</row>
    <row r="187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</row>
    <row r="188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</row>
    <row r="189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</row>
    <row r="190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</row>
    <row r="191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</row>
    <row r="192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</row>
    <row r="193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</row>
    <row r="194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</row>
    <row r="195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</row>
    <row r="196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</row>
    <row r="197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</row>
    <row r="198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</row>
    <row r="199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</row>
    <row r="200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</row>
    <row r="201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</row>
    <row r="202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</row>
    <row r="203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</row>
    <row r="204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</row>
    <row r="205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</row>
    <row r="206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</row>
    <row r="207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</row>
    <row r="208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</row>
    <row r="209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</row>
    <row r="210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</row>
    <row r="211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</row>
    <row r="212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</row>
    <row r="213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</row>
    <row r="214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</row>
    <row r="215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</row>
    <row r="216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</row>
    <row r="217" ht="15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</row>
    <row r="218" ht="15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</row>
    <row r="219" ht="15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</row>
    <row r="220" ht="15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</row>
    <row r="221" ht="15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</row>
    <row r="222" ht="15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</row>
    <row r="223" ht="15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</row>
    <row r="224" ht="15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</row>
    <row r="225" ht="15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</row>
    <row r="226" ht="15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</row>
    <row r="227" ht="15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</row>
    <row r="228" ht="15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</row>
    <row r="229" ht="15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</row>
    <row r="230" ht="15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</row>
    <row r="231" ht="15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</row>
    <row r="232" ht="15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</row>
    <row r="233" ht="15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</row>
    <row r="234" ht="15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</row>
    <row r="235" ht="15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</row>
    <row r="236" ht="15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</row>
    <row r="237" ht="15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</row>
    <row r="238" ht="15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</row>
    <row r="239" ht="15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</row>
    <row r="240" ht="15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</row>
    <row r="241" ht="15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</row>
    <row r="242" ht="15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</row>
    <row r="243" ht="15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</row>
    <row r="244" ht="15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</row>
    <row r="245" ht="15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</row>
    <row r="246" ht="15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</row>
    <row r="247" ht="15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</row>
    <row r="248" ht="15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</row>
    <row r="249" ht="15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</row>
    <row r="250" ht="15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</row>
    <row r="251" ht="15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</row>
    <row r="252" ht="15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</row>
    <row r="253" ht="15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</row>
    <row r="254" ht="15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</row>
    <row r="255" ht="15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</row>
    <row r="256" ht="15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</row>
    <row r="257" ht="15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</row>
    <row r="258" ht="15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</row>
    <row r="259" ht="15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</row>
    <row r="260" ht="15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</row>
    <row r="261" ht="15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</row>
    <row r="262" ht="15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</row>
    <row r="263" ht="15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</row>
    <row r="264" ht="15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</row>
    <row r="265" ht="15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</row>
    <row r="266" ht="15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</row>
    <row r="267" ht="15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</row>
    <row r="268" ht="15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</row>
    <row r="269" ht="15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</row>
    <row r="270" ht="15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</row>
    <row r="271" ht="15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</row>
    <row r="272" ht="15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</row>
    <row r="273" ht="15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</row>
    <row r="274" ht="15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</row>
    <row r="275" ht="15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</row>
    <row r="276" ht="15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</row>
    <row r="277" ht="15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</row>
    <row r="278" ht="15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</row>
    <row r="279" ht="15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</row>
    <row r="280" ht="15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</row>
    <row r="281" ht="15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</row>
    <row r="282" ht="15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</row>
    <row r="283" ht="15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</row>
    <row r="284" ht="15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</row>
    <row r="285" ht="15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</row>
    <row r="286" ht="15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</row>
    <row r="287" ht="15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</row>
    <row r="288" ht="15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</row>
    <row r="289" ht="15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</row>
    <row r="290" ht="15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</row>
    <row r="291" ht="15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</row>
    <row r="292" ht="15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</row>
    <row r="293" ht="15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</row>
    <row r="294" ht="15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</row>
    <row r="295" ht="15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</row>
    <row r="296" ht="15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</row>
    <row r="297" ht="15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</row>
    <row r="298" ht="15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</row>
    <row r="299" ht="15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</row>
    <row r="300" ht="15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</row>
    <row r="301" ht="15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</row>
    <row r="302" ht="15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</row>
    <row r="303" ht="15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</row>
    <row r="304" ht="15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</row>
    <row r="305" ht="15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</row>
    <row r="306" ht="15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</row>
    <row r="307" ht="15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</row>
    <row r="308" ht="15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</row>
    <row r="309" ht="15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</row>
    <row r="310" ht="15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</row>
    <row r="311" ht="15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</row>
    <row r="312" ht="15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</row>
    <row r="313" ht="15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</row>
    <row r="314" ht="15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</row>
    <row r="315" ht="15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</row>
    <row r="316" ht="15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</row>
    <row r="317" ht="15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</row>
    <row r="318" ht="15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</row>
    <row r="319" ht="15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</row>
    <row r="320" ht="15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</row>
    <row r="321" ht="15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</row>
    <row r="322" ht="15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</row>
    <row r="323" ht="15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</row>
    <row r="324" ht="15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</row>
    <row r="325" ht="15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</row>
    <row r="326" ht="15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</row>
    <row r="327" ht="15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</row>
    <row r="328" ht="15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</row>
    <row r="329" ht="15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</row>
    <row r="330" ht="15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</row>
    <row r="331" ht="15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</row>
    <row r="332" ht="15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</row>
    <row r="333" ht="15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</row>
    <row r="334" ht="15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</row>
    <row r="335" ht="15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</row>
    <row r="336" ht="15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</row>
    <row r="337" ht="15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</row>
    <row r="338" ht="15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</row>
    <row r="339" ht="15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</row>
    <row r="340" ht="15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</row>
    <row r="341" ht="15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</row>
    <row r="342" ht="15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</row>
    <row r="343" ht="15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</row>
    <row r="344" ht="15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</row>
    <row r="345" ht="15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</row>
    <row r="346" ht="15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</row>
    <row r="347" ht="15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</row>
    <row r="348" ht="15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</row>
    <row r="349" ht="15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</row>
    <row r="350" ht="15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</row>
    <row r="351" ht="15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</row>
    <row r="352" ht="15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</row>
    <row r="353" ht="15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</row>
    <row r="354" ht="15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</row>
    <row r="355" ht="15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</row>
    <row r="356" ht="15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</row>
    <row r="357" ht="15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</row>
    <row r="358" ht="15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</row>
    <row r="359" ht="15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</row>
    <row r="360" ht="15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</row>
    <row r="361" ht="15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</row>
    <row r="362" ht="15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</row>
    <row r="363" ht="15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</row>
    <row r="364" ht="15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</row>
    <row r="365" ht="15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</row>
    <row r="366" ht="15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</row>
    <row r="367" ht="15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</row>
    <row r="368" ht="15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</row>
    <row r="369" ht="15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</row>
    <row r="370" ht="15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</row>
    <row r="371" ht="15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</row>
    <row r="372" ht="15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</row>
    <row r="373" ht="15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</row>
    <row r="374" ht="15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</row>
    <row r="375" ht="15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</row>
    <row r="376" ht="15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</row>
    <row r="377" ht="15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</row>
    <row r="378" ht="15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</row>
    <row r="379" ht="15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</row>
    <row r="380" ht="15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</row>
    <row r="381" ht="15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</row>
    <row r="382" ht="15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</row>
    <row r="383" ht="15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</row>
    <row r="384" ht="15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</row>
    <row r="385" ht="15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</row>
    <row r="386" ht="15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</row>
    <row r="387" ht="15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</row>
    <row r="388" ht="15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</row>
    <row r="389" ht="15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</row>
    <row r="390" ht="15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</row>
    <row r="391" ht="15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</row>
    <row r="392" ht="15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</row>
    <row r="393" ht="15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</row>
    <row r="394" ht="15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</row>
    <row r="395" ht="15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</row>
    <row r="396" ht="15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</row>
    <row r="397" ht="15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</row>
    <row r="398" ht="15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</row>
    <row r="399" ht="15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</row>
    <row r="400" ht="15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</row>
    <row r="401" ht="15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</row>
    <row r="402" ht="15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</row>
    <row r="403" ht="15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</row>
    <row r="404" ht="15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</row>
    <row r="405" ht="15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</row>
    <row r="406" ht="15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</row>
    <row r="407" ht="15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</row>
    <row r="408" ht="15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</row>
    <row r="409" ht="15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</row>
    <row r="410" ht="15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</row>
    <row r="411" ht="15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</row>
    <row r="412" ht="15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</row>
    <row r="413" ht="15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</row>
    <row r="414" ht="15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</row>
    <row r="415" ht="15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</row>
    <row r="416" ht="15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</row>
    <row r="417" ht="15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</row>
    <row r="418" ht="15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</row>
    <row r="419" ht="15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</row>
    <row r="420" ht="15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</row>
    <row r="421" ht="15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</row>
    <row r="422" ht="15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</row>
    <row r="423" ht="15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</row>
    <row r="424" ht="15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</row>
    <row r="425" ht="15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</row>
    <row r="426" ht="15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</row>
    <row r="427" ht="15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</row>
    <row r="428" ht="15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</row>
    <row r="429" ht="15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</row>
    <row r="430" ht="15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</row>
    <row r="431" ht="15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</row>
    <row r="432" ht="15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</row>
    <row r="433" ht="15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</row>
    <row r="434" ht="15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</row>
    <row r="435" ht="15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</row>
    <row r="436" ht="15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</row>
    <row r="437" ht="15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</row>
    <row r="438" ht="15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</row>
    <row r="439" ht="15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</row>
    <row r="440" ht="15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</row>
    <row r="441" ht="15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</row>
    <row r="442" ht="15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</row>
    <row r="443" ht="15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</row>
    <row r="444" ht="15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</row>
    <row r="445" ht="15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</row>
    <row r="446" ht="15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</row>
    <row r="447" ht="15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</row>
    <row r="448" ht="15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</row>
    <row r="449" ht="15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</row>
    <row r="450" ht="15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</row>
    <row r="451" ht="15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</row>
    <row r="452" ht="15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</row>
    <row r="453" ht="15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</row>
    <row r="454" ht="15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</row>
    <row r="455" ht="15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</row>
    <row r="456" ht="15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</row>
    <row r="457" ht="15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</row>
    <row r="458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</row>
    <row r="459" ht="15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</row>
    <row r="460" ht="15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</row>
    <row r="461" ht="15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</row>
    <row r="462" ht="15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</row>
    <row r="463" ht="15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</row>
    <row r="464" ht="15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</row>
    <row r="465" ht="15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</row>
    <row r="466" ht="15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</row>
    <row r="467" ht="15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</row>
    <row r="468" ht="15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</row>
    <row r="469" ht="15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</row>
    <row r="470" ht="15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</row>
    <row r="471" ht="15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</row>
    <row r="472" ht="15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</row>
    <row r="473" ht="15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</row>
    <row r="474" ht="15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</row>
    <row r="475" ht="15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</row>
    <row r="476" ht="15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</row>
    <row r="477" ht="15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</row>
    <row r="478" ht="15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</row>
    <row r="479" ht="15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</row>
    <row r="480" ht="15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</row>
    <row r="481" ht="15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</row>
    <row r="482" ht="15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</row>
    <row r="483" ht="15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</row>
    <row r="484" ht="15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</row>
    <row r="485" ht="15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</row>
    <row r="486" ht="15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</row>
    <row r="487" ht="15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</row>
    <row r="488" ht="15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</row>
    <row r="489" ht="15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</row>
    <row r="490" ht="15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</row>
    <row r="491" ht="15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</row>
    <row r="492" ht="15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</row>
    <row r="493" ht="15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</row>
    <row r="494" ht="15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</row>
    <row r="495" ht="15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</row>
    <row r="496" ht="15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</row>
    <row r="497" ht="15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</row>
    <row r="498" ht="15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</row>
    <row r="499" ht="15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</row>
    <row r="500" ht="15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</row>
    <row r="501" ht="15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</row>
    <row r="502" ht="15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</row>
    <row r="503" ht="15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</row>
    <row r="504" ht="15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</row>
    <row r="505" ht="15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</row>
    <row r="506" ht="15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</row>
    <row r="507" ht="15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</row>
    <row r="508" ht="15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</row>
    <row r="509" ht="15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</row>
    <row r="510" ht="15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</row>
    <row r="511" ht="15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</row>
    <row r="512" ht="15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</row>
    <row r="513" ht="15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</row>
    <row r="514" ht="15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</row>
    <row r="515" ht="15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</row>
    <row r="516" ht="15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</row>
    <row r="517" ht="15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</row>
    <row r="518" ht="15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</row>
    <row r="519" ht="15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</row>
    <row r="520" ht="15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</row>
    <row r="521" ht="15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</row>
    <row r="522" ht="15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</row>
    <row r="523" ht="15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</row>
    <row r="524" ht="15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</row>
    <row r="525" ht="15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</row>
    <row r="526" ht="15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</row>
    <row r="527" ht="15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</row>
    <row r="528" ht="15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</row>
    <row r="529" ht="15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</row>
    <row r="530" ht="15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</row>
    <row r="531" ht="15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</row>
    <row r="532" ht="15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</row>
    <row r="533" ht="15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</row>
    <row r="534" ht="15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</row>
    <row r="535" ht="15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</row>
    <row r="536" ht="15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</row>
    <row r="537" ht="15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</row>
    <row r="538" ht="15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</row>
    <row r="539" ht="15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</row>
    <row r="540" ht="15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</row>
    <row r="541" ht="15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</row>
    <row r="542" ht="15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</row>
    <row r="543" ht="15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</row>
    <row r="544" ht="15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</row>
    <row r="545" ht="15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</row>
    <row r="546" ht="15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</row>
    <row r="547" ht="15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</row>
    <row r="548" ht="15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</row>
    <row r="549" ht="15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</row>
    <row r="550" ht="15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</row>
    <row r="551" ht="15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</row>
    <row r="552" ht="15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</row>
    <row r="553" ht="15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</row>
    <row r="554" ht="15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</row>
    <row r="555" ht="15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</row>
    <row r="556" ht="15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</row>
    <row r="557" ht="15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</row>
    <row r="558" ht="15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</row>
    <row r="559" ht="15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</row>
    <row r="560" ht="15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</row>
    <row r="561" ht="15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</row>
    <row r="562" ht="15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</row>
    <row r="563" ht="15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</row>
    <row r="564" ht="15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</row>
    <row r="565" ht="15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</row>
    <row r="566" ht="15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</row>
    <row r="567" ht="15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</row>
    <row r="568" ht="15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</row>
    <row r="569" ht="15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</row>
    <row r="570" ht="15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</row>
    <row r="571" ht="15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</row>
    <row r="572" ht="15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</row>
    <row r="573" ht="15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</row>
    <row r="574" ht="15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</row>
    <row r="575" ht="15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</row>
    <row r="576" ht="15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</row>
    <row r="577" ht="15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</row>
    <row r="578" ht="15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</row>
    <row r="579" ht="15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</row>
    <row r="580" ht="15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</row>
    <row r="581" ht="15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</row>
    <row r="582" ht="15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</row>
    <row r="583" ht="15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</row>
    <row r="584" ht="15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</row>
    <row r="585" ht="15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</row>
    <row r="586" ht="15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</row>
    <row r="587" ht="15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</row>
    <row r="588" ht="15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</row>
    <row r="589" ht="15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</row>
    <row r="590" ht="15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</row>
    <row r="591" ht="15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</row>
    <row r="592" ht="15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</row>
    <row r="593" ht="15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</row>
    <row r="594" ht="15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</row>
    <row r="595" ht="15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</row>
    <row r="596" ht="15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</row>
    <row r="597" ht="15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</row>
    <row r="598" ht="15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</row>
    <row r="599" ht="15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</row>
    <row r="600" ht="15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</row>
    <row r="601" ht="15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</row>
    <row r="602" ht="15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</row>
    <row r="603" ht="15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</row>
    <row r="604" ht="15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</row>
    <row r="605" ht="15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</row>
    <row r="606" ht="15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</row>
    <row r="607" ht="15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</row>
    <row r="608" ht="15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</row>
    <row r="609" ht="15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</row>
    <row r="610" ht="15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</row>
    <row r="611" ht="15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</row>
    <row r="612" ht="15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</row>
    <row r="613" ht="15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</row>
    <row r="614" ht="15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</row>
    <row r="615" ht="15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</row>
    <row r="616" ht="15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</row>
    <row r="617" ht="15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</row>
    <row r="618" ht="15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</row>
    <row r="619" ht="15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</row>
    <row r="620" ht="15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</row>
    <row r="621" ht="15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</row>
    <row r="622" ht="15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</row>
    <row r="623" ht="15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</row>
    <row r="624" ht="15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</row>
    <row r="625" ht="15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</row>
    <row r="626" ht="15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</row>
    <row r="627" ht="15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</row>
    <row r="628" ht="15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</row>
    <row r="629" ht="15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</row>
    <row r="630" ht="15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</row>
    <row r="631" ht="15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</row>
    <row r="632" ht="15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</row>
    <row r="633" ht="15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</row>
    <row r="634" ht="15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</row>
    <row r="635" ht="15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</row>
    <row r="636" ht="15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</row>
    <row r="637" ht="15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</row>
    <row r="638" ht="15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</row>
    <row r="639" ht="15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</row>
    <row r="640" ht="15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</row>
    <row r="641" ht="15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</row>
    <row r="642" ht="15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</row>
    <row r="643" ht="15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</row>
    <row r="644" ht="15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</row>
    <row r="645" ht="15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</row>
    <row r="646" ht="15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</row>
    <row r="647" ht="15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</row>
    <row r="648" ht="15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</row>
    <row r="649" ht="15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</row>
    <row r="650" ht="15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</row>
    <row r="651" ht="15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</row>
    <row r="652" ht="15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</row>
    <row r="653" ht="15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</row>
    <row r="654" ht="15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</row>
    <row r="655" ht="15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</row>
    <row r="656" ht="15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</row>
    <row r="657" ht="15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</row>
    <row r="658" ht="15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</row>
    <row r="659" ht="15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</row>
    <row r="660" ht="15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</row>
    <row r="661" ht="15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</row>
    <row r="662" ht="15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</row>
    <row r="663" ht="15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</row>
    <row r="664" ht="15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</row>
    <row r="665" ht="15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</row>
    <row r="666" ht="15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</row>
    <row r="667" ht="15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</row>
    <row r="668" ht="15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</row>
    <row r="669" ht="15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</row>
    <row r="670" ht="15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</row>
    <row r="671" ht="15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</row>
    <row r="672" ht="15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</row>
    <row r="673" ht="15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</row>
    <row r="674" ht="15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</row>
    <row r="675" ht="15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</row>
    <row r="676" ht="15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</row>
    <row r="677" ht="15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</row>
    <row r="678" ht="15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</row>
    <row r="679" ht="15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</row>
    <row r="680" ht="15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</row>
    <row r="681" ht="15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</row>
    <row r="682" ht="15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</row>
    <row r="683" ht="15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</row>
    <row r="684" ht="15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</row>
    <row r="685" ht="15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</row>
    <row r="686" ht="15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</row>
    <row r="687" ht="15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</row>
    <row r="688" ht="15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</row>
    <row r="689" ht="15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</row>
    <row r="690" ht="15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</row>
    <row r="691" ht="15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</row>
    <row r="692" ht="15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</row>
    <row r="693" ht="15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</row>
    <row r="694" ht="15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</row>
    <row r="695" ht="15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</row>
    <row r="696" ht="15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</row>
    <row r="697" ht="15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</row>
    <row r="698" ht="15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</row>
    <row r="699" ht="15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</row>
    <row r="700" ht="15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</row>
    <row r="701" ht="15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</row>
    <row r="702" ht="15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</row>
    <row r="703" ht="15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</row>
    <row r="704" ht="15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</row>
    <row r="705" ht="15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</row>
    <row r="706" ht="15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</row>
    <row r="707" ht="15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</row>
    <row r="708" ht="15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</row>
    <row r="709" ht="15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</row>
    <row r="710" ht="15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</row>
    <row r="711" ht="15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</row>
    <row r="712" ht="15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</row>
    <row r="713" ht="15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</row>
    <row r="714" ht="15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</row>
    <row r="715" ht="15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</row>
    <row r="716" ht="15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</row>
    <row r="717" ht="15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</row>
    <row r="718" ht="15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</row>
    <row r="719" ht="15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</row>
    <row r="720" ht="15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</row>
    <row r="721" ht="15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</row>
    <row r="722" ht="15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</row>
    <row r="723" ht="15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</row>
    <row r="724" ht="15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</row>
    <row r="725" ht="15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</row>
    <row r="726" ht="15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</row>
    <row r="727" ht="15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</row>
    <row r="728" ht="15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</row>
    <row r="729" ht="15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</row>
    <row r="730" ht="15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</row>
    <row r="731" ht="15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</row>
    <row r="732" ht="15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</row>
    <row r="733" ht="15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</row>
    <row r="734" ht="15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</row>
    <row r="735" ht="15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</row>
    <row r="736" ht="15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</row>
    <row r="737" ht="15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</row>
    <row r="738" ht="15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</row>
    <row r="739" ht="15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</row>
    <row r="740" ht="15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</row>
    <row r="741" ht="15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</row>
    <row r="742" ht="15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</row>
    <row r="743" ht="15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</row>
    <row r="744" ht="15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</row>
    <row r="745" ht="15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</row>
    <row r="746" ht="15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</row>
    <row r="747" ht="15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</row>
    <row r="748" ht="15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</row>
    <row r="749" ht="15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</row>
    <row r="750" ht="15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</row>
    <row r="751" ht="15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</row>
    <row r="752" ht="15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</row>
    <row r="753" ht="15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</row>
    <row r="754" ht="15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</row>
    <row r="755" ht="15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</row>
    <row r="756" ht="15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</row>
    <row r="757" ht="15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</row>
    <row r="758" ht="15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</row>
    <row r="759" ht="15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</row>
    <row r="760" ht="15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</row>
    <row r="761" ht="15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</row>
    <row r="762" ht="15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</row>
    <row r="763" ht="15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</row>
    <row r="764" ht="15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</row>
    <row r="765" ht="15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</row>
    <row r="766" ht="15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</row>
    <row r="767" ht="15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</row>
    <row r="768" ht="15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</row>
    <row r="769" ht="15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</row>
    <row r="770" ht="15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</row>
    <row r="771" ht="15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</row>
    <row r="772" ht="15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</row>
    <row r="773" ht="15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</row>
    <row r="774" ht="15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</row>
    <row r="775" ht="15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</row>
    <row r="776" ht="15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</row>
    <row r="777" ht="15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</row>
    <row r="778" ht="15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</row>
    <row r="779" ht="15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</row>
    <row r="780" ht="15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</row>
    <row r="781" ht="15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</row>
    <row r="782" ht="15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</row>
    <row r="783" ht="15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</row>
    <row r="784" ht="15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</row>
    <row r="785" ht="15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</row>
    <row r="786" ht="15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</row>
    <row r="787" ht="15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</row>
    <row r="788" ht="15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</row>
    <row r="789" ht="15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</row>
    <row r="790" ht="15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</row>
    <row r="791" ht="15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</row>
    <row r="792" ht="15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</row>
    <row r="793" ht="15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</row>
    <row r="794" ht="15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</row>
    <row r="795" ht="15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</row>
    <row r="796" ht="15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</row>
    <row r="797" ht="15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</row>
    <row r="798" ht="15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</row>
    <row r="799" ht="15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</row>
    <row r="800" ht="15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</row>
    <row r="801" ht="15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</row>
    <row r="802" ht="15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</row>
    <row r="803" ht="15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</row>
    <row r="804" ht="15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</row>
    <row r="805" ht="15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</row>
    <row r="806" ht="15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</row>
    <row r="807" ht="15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</row>
    <row r="808" ht="15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</row>
    <row r="809" ht="15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</row>
    <row r="810" ht="15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</row>
    <row r="811" ht="15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</row>
    <row r="812" ht="15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</row>
    <row r="813" ht="15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</row>
    <row r="814" ht="15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</row>
    <row r="815" ht="15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</row>
    <row r="816" ht="15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</row>
    <row r="817" ht="15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</row>
    <row r="818" ht="15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</row>
    <row r="819" ht="15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</row>
    <row r="820" ht="15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</row>
    <row r="821" ht="15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</row>
    <row r="822" ht="15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</row>
    <row r="823" ht="15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</row>
    <row r="824" ht="15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</row>
    <row r="825" ht="15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</row>
    <row r="826" ht="15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</row>
    <row r="827" ht="15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</row>
    <row r="828" ht="15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</row>
    <row r="829" ht="15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</row>
    <row r="830" ht="15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</row>
    <row r="831" ht="15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</row>
    <row r="832" ht="15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</row>
    <row r="833" ht="15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</row>
    <row r="834" ht="15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</row>
    <row r="835" ht="15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</row>
    <row r="836" ht="15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</row>
    <row r="837" ht="15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</row>
    <row r="838" ht="15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</row>
    <row r="839" ht="15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</row>
    <row r="840" ht="15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</row>
    <row r="841" ht="15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</row>
    <row r="842" ht="15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</row>
    <row r="843" ht="15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</row>
    <row r="844" ht="15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</row>
    <row r="845" ht="15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</row>
    <row r="846" ht="15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</row>
    <row r="847" ht="15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</row>
    <row r="848" ht="15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</row>
    <row r="849" ht="15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</row>
    <row r="850" ht="15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</row>
    <row r="851" ht="15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</row>
    <row r="852" ht="15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</row>
    <row r="853" ht="15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</row>
    <row r="854" ht="15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</row>
    <row r="855" ht="15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</row>
    <row r="856" ht="15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</row>
    <row r="857" ht="15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</row>
    <row r="858" ht="15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</row>
    <row r="859" ht="15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</row>
    <row r="860" ht="15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</row>
    <row r="861" ht="15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</row>
    <row r="862" ht="15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</row>
    <row r="863" ht="15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</row>
    <row r="864" ht="15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</row>
    <row r="865" ht="15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</row>
    <row r="866" ht="15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</row>
    <row r="867" ht="15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</row>
    <row r="868" ht="15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</row>
    <row r="869" ht="15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</row>
    <row r="870" ht="15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</row>
    <row r="871" ht="15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</row>
    <row r="872" ht="15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</row>
    <row r="873" ht="15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</row>
    <row r="874" ht="15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</row>
    <row r="875" ht="15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</row>
    <row r="876" ht="15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</row>
    <row r="877" ht="15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</row>
    <row r="878" ht="15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</row>
    <row r="879" ht="15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</row>
    <row r="880" ht="15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</row>
    <row r="881" ht="15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</row>
    <row r="882" ht="15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</row>
    <row r="883" ht="15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</row>
    <row r="884" ht="15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</row>
    <row r="885" ht="15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</row>
    <row r="886" ht="15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</row>
    <row r="887" ht="15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</row>
    <row r="888" ht="15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</row>
    <row r="889" ht="15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</row>
    <row r="890" ht="15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</row>
    <row r="891" ht="15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</row>
    <row r="892" ht="15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</row>
    <row r="893" ht="15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</row>
    <row r="894" ht="15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</row>
    <row r="895" ht="15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</row>
    <row r="896" ht="15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</row>
    <row r="897" ht="15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</row>
    <row r="898" ht="15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</row>
    <row r="899" ht="15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</row>
    <row r="900" ht="15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</row>
    <row r="901" ht="15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</row>
    <row r="902" ht="15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</row>
    <row r="903" ht="15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</row>
    <row r="904" ht="15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</row>
    <row r="905" ht="15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</row>
    <row r="906" ht="15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</row>
    <row r="907" ht="15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</row>
    <row r="908" ht="15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</row>
    <row r="909" ht="15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</row>
    <row r="910" ht="15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</row>
    <row r="911" ht="15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</row>
    <row r="912" ht="15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</row>
    <row r="913" ht="15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</row>
    <row r="914" ht="15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</row>
    <row r="915" ht="15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</row>
    <row r="916" ht="15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</row>
    <row r="917" ht="15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</row>
    <row r="918" ht="15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</row>
    <row r="919" ht="15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</row>
    <row r="920" ht="15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</row>
    <row r="921" ht="15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</row>
    <row r="922" ht="15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</row>
    <row r="923" ht="15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</row>
    <row r="924" ht="15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</row>
    <row r="925" ht="15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</row>
    <row r="926" ht="15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</row>
    <row r="927" ht="15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</row>
    <row r="928" ht="15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</row>
    <row r="929" ht="15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</row>
    <row r="930" ht="15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</row>
    <row r="931" ht="15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</row>
    <row r="932" ht="15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</row>
    <row r="933" ht="15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</row>
    <row r="934" ht="15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</row>
    <row r="935" ht="15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</row>
    <row r="936" ht="15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</row>
    <row r="937" ht="15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</row>
    <row r="938" ht="15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</row>
    <row r="939" ht="15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</row>
    <row r="940" ht="15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</row>
    <row r="941" ht="15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</row>
    <row r="942" ht="15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</row>
    <row r="943" ht="15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</row>
    <row r="944" ht="15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</row>
    <row r="945" ht="15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</row>
    <row r="946" ht="15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</row>
    <row r="947" ht="15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</row>
    <row r="948" ht="15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</row>
    <row r="949" ht="15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</row>
    <row r="950" ht="15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</row>
    <row r="951" ht="15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</row>
    <row r="952" ht="15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</row>
    <row r="953" ht="15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</row>
    <row r="954" ht="15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</row>
    <row r="955" ht="15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</row>
    <row r="956" ht="15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</row>
    <row r="957" ht="15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</row>
    <row r="958" ht="15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</row>
    <row r="959" ht="15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</row>
    <row r="960" ht="15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</row>
    <row r="961" ht="15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</row>
    <row r="962" ht="15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</row>
    <row r="963" ht="15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</row>
    <row r="964" ht="15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</row>
    <row r="965" ht="15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</row>
    <row r="966" ht="15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</row>
    <row r="967" ht="15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</row>
    <row r="968" ht="15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</row>
    <row r="969" ht="15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</row>
    <row r="970" ht="15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</row>
    <row r="971" ht="15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</row>
    <row r="972" ht="15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</row>
    <row r="973" ht="15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</row>
    <row r="974" ht="15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</row>
    <row r="975" ht="15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</row>
    <row r="976" ht="15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</row>
    <row r="977" ht="15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</row>
    <row r="978" ht="15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</row>
    <row r="979" ht="15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</row>
    <row r="980" ht="15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</row>
    <row r="981" ht="15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</row>
    <row r="982" ht="15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</row>
    <row r="983" ht="15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</row>
    <row r="984" ht="15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</row>
    <row r="985" ht="15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</row>
    <row r="986" ht="15.7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</row>
    <row r="987" ht="15.7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</row>
    <row r="988" ht="15.7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</row>
    <row r="989" ht="15.7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</row>
    <row r="990" ht="15.7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</row>
    <row r="991" ht="15.7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</row>
    <row r="992" ht="15.7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</row>
    <row r="993" ht="15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</row>
    <row r="994" ht="15.7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</row>
    <row r="995" ht="15.7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</row>
    <row r="996" ht="15.7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</row>
    <row r="997" ht="15.7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</row>
    <row r="998" ht="15.7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</row>
    <row r="999" ht="15.7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</row>
    <row r="1000" ht="15.7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</row>
  </sheetData>
  <printOptions/>
  <pageMargins bottom="0.7875" footer="0.0" header="0.0" left="0.511805555555555" right="0.511805555555555" top="0.78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6" width="15.75"/>
  </cols>
  <sheetData>
    <row r="1" ht="31.5" customHeight="1">
      <c r="A1" s="40" t="s">
        <v>214</v>
      </c>
      <c r="B1" s="41" t="s">
        <v>25</v>
      </c>
      <c r="C1" s="41" t="s">
        <v>32</v>
      </c>
      <c r="D1" s="41" t="s">
        <v>39</v>
      </c>
      <c r="E1" s="41" t="s">
        <v>43</v>
      </c>
      <c r="F1" s="41" t="s">
        <v>49</v>
      </c>
      <c r="G1" s="41" t="s">
        <v>53</v>
      </c>
      <c r="H1" s="41" t="s">
        <v>56</v>
      </c>
      <c r="I1" s="41" t="s">
        <v>63</v>
      </c>
      <c r="J1" s="41" t="s">
        <v>67</v>
      </c>
      <c r="K1" s="41" t="s">
        <v>70</v>
      </c>
      <c r="L1" s="41" t="s">
        <v>75</v>
      </c>
      <c r="M1" s="41" t="s">
        <v>78</v>
      </c>
      <c r="N1" s="41" t="s">
        <v>83</v>
      </c>
      <c r="O1" s="41" t="s">
        <v>78</v>
      </c>
      <c r="P1" s="41" t="s">
        <v>90</v>
      </c>
      <c r="Q1" s="41" t="s">
        <v>95</v>
      </c>
      <c r="R1" s="41" t="s">
        <v>100</v>
      </c>
      <c r="S1" s="41" t="s">
        <v>103</v>
      </c>
      <c r="T1" s="41" t="s">
        <v>109</v>
      </c>
      <c r="U1" s="41" t="s">
        <v>113</v>
      </c>
      <c r="V1" s="41" t="s">
        <v>119</v>
      </c>
      <c r="W1" s="41" t="s">
        <v>123</v>
      </c>
      <c r="X1" s="41" t="s">
        <v>129</v>
      </c>
      <c r="Y1" s="41" t="s">
        <v>133</v>
      </c>
      <c r="Z1" s="41" t="s">
        <v>136</v>
      </c>
      <c r="AA1" s="41" t="s">
        <v>139</v>
      </c>
      <c r="AB1" s="41" t="s">
        <v>144</v>
      </c>
      <c r="AC1" s="41" t="s">
        <v>149</v>
      </c>
      <c r="AD1" s="41" t="s">
        <v>154</v>
      </c>
      <c r="AE1" s="41" t="s">
        <v>158</v>
      </c>
      <c r="AF1" s="41" t="s">
        <v>161</v>
      </c>
      <c r="AG1" s="41" t="s">
        <v>164</v>
      </c>
      <c r="AH1" s="41" t="s">
        <v>167</v>
      </c>
      <c r="AI1" s="41" t="s">
        <v>170</v>
      </c>
      <c r="AJ1" s="41" t="s">
        <v>173</v>
      </c>
      <c r="AK1" s="41" t="s">
        <v>178</v>
      </c>
      <c r="AL1" s="41" t="s">
        <v>181</v>
      </c>
      <c r="AM1" s="41" t="s">
        <v>186</v>
      </c>
      <c r="AN1" s="41" t="s">
        <v>189</v>
      </c>
      <c r="AO1" s="41" t="s">
        <v>194</v>
      </c>
      <c r="AP1" s="41" t="s">
        <v>197</v>
      </c>
      <c r="AQ1" s="41" t="s">
        <v>202</v>
      </c>
      <c r="AR1" s="41" t="s">
        <v>205</v>
      </c>
      <c r="AS1" s="41" t="s">
        <v>208</v>
      </c>
      <c r="AT1" s="41" t="s">
        <v>211</v>
      </c>
    </row>
    <row r="2" ht="19.5" customHeight="1">
      <c r="A2" s="42">
        <v>44926.0</v>
      </c>
      <c r="B2" s="43">
        <v>1754450.0</v>
      </c>
      <c r="C2" s="43">
        <v>5.5234864E7</v>
      </c>
      <c r="D2" s="44">
        <v>857.0</v>
      </c>
      <c r="E2" s="44">
        <v>15617.0</v>
      </c>
      <c r="F2" s="44">
        <v>325.0</v>
      </c>
      <c r="G2" s="44">
        <v>63.0</v>
      </c>
      <c r="H2" s="44">
        <v>1600.0</v>
      </c>
      <c r="I2" s="44">
        <v>1.54620668E8</v>
      </c>
      <c r="J2" s="44">
        <v>19632.0</v>
      </c>
      <c r="K2" s="44">
        <v>187023.0</v>
      </c>
      <c r="L2" s="44">
        <v>22.0</v>
      </c>
      <c r="M2" s="44">
        <v>202.0</v>
      </c>
      <c r="N2" s="44">
        <v>27.0</v>
      </c>
      <c r="O2" s="44">
        <v>202.0</v>
      </c>
      <c r="P2" s="44">
        <v>833.0</v>
      </c>
      <c r="Q2" s="44">
        <v>0.0</v>
      </c>
      <c r="R2" s="44">
        <v>522.0</v>
      </c>
      <c r="S2" s="44">
        <v>1732.0</v>
      </c>
      <c r="T2" s="44">
        <v>1916.0</v>
      </c>
      <c r="U2" s="44">
        <v>16448.0</v>
      </c>
      <c r="V2" s="44">
        <v>0.0</v>
      </c>
      <c r="W2" s="44">
        <v>0.0</v>
      </c>
      <c r="X2" s="44">
        <v>700.0</v>
      </c>
      <c r="Y2" s="44">
        <v>32.0</v>
      </c>
      <c r="Z2" s="44">
        <v>219.0</v>
      </c>
      <c r="AA2" s="44">
        <v>296.0</v>
      </c>
      <c r="AB2" s="43">
        <v>2680768.95</v>
      </c>
      <c r="AC2" s="43">
        <v>5.5234864E7</v>
      </c>
      <c r="AD2" s="44">
        <v>0.0</v>
      </c>
      <c r="AE2" s="44">
        <v>0.0</v>
      </c>
      <c r="AF2" s="44">
        <v>0.0</v>
      </c>
      <c r="AG2" s="44">
        <v>0.0</v>
      </c>
      <c r="AH2" s="44">
        <v>0.0</v>
      </c>
      <c r="AI2" s="44">
        <v>0.0</v>
      </c>
      <c r="AJ2" s="44">
        <v>0.0</v>
      </c>
      <c r="AK2" s="44">
        <v>0.0</v>
      </c>
      <c r="AL2" s="44">
        <v>0.0</v>
      </c>
      <c r="AM2" s="44">
        <v>0.0</v>
      </c>
      <c r="AN2" s="44">
        <v>0.0</v>
      </c>
      <c r="AO2" s="44">
        <v>0.0</v>
      </c>
      <c r="AP2" s="44">
        <v>0.0</v>
      </c>
      <c r="AQ2" s="44">
        <v>0.0</v>
      </c>
      <c r="AR2" s="44">
        <v>0.0</v>
      </c>
      <c r="AS2" s="44">
        <v>0.0</v>
      </c>
      <c r="AT2" s="44">
        <v>0.0</v>
      </c>
    </row>
    <row r="3" ht="19.5" customHeight="1">
      <c r="A3" s="42">
        <v>45107.0</v>
      </c>
      <c r="B3" s="45">
        <v>1998770.73</v>
      </c>
      <c r="C3" s="45">
        <v>5.5260744E8</v>
      </c>
      <c r="D3" s="46">
        <v>776.0</v>
      </c>
      <c r="E3" s="46">
        <v>14373.0</v>
      </c>
      <c r="F3" s="46">
        <v>330.0</v>
      </c>
      <c r="G3" s="46">
        <v>44.0</v>
      </c>
      <c r="H3" s="46">
        <v>1595.0</v>
      </c>
      <c r="I3" s="46">
        <v>8.1529629E7</v>
      </c>
      <c r="J3" s="46">
        <v>17771.0</v>
      </c>
      <c r="K3" s="46">
        <v>251803.0</v>
      </c>
      <c r="L3" s="46">
        <v>14.0</v>
      </c>
      <c r="M3" s="46">
        <v>200.0</v>
      </c>
      <c r="N3" s="46">
        <v>24.0</v>
      </c>
      <c r="O3" s="46">
        <v>200.0</v>
      </c>
      <c r="P3" s="46">
        <v>643.0</v>
      </c>
      <c r="Q3" s="46">
        <v>276.0</v>
      </c>
      <c r="R3" s="46">
        <v>553.0</v>
      </c>
      <c r="S3" s="46">
        <v>1595.0</v>
      </c>
      <c r="T3" s="46">
        <v>1966.0</v>
      </c>
      <c r="U3" s="46">
        <v>14373.0</v>
      </c>
      <c r="V3" s="46">
        <v>972.0</v>
      </c>
      <c r="W3" s="46">
        <v>11498.4</v>
      </c>
      <c r="X3" s="46">
        <v>450.0</v>
      </c>
      <c r="Y3" s="46">
        <v>33.0</v>
      </c>
      <c r="Z3" s="46">
        <v>124.0</v>
      </c>
      <c r="AA3" s="46">
        <v>93.0</v>
      </c>
      <c r="AB3" s="45">
        <v>3154324.62</v>
      </c>
      <c r="AC3" s="45">
        <v>6.0E7</v>
      </c>
      <c r="AD3" s="46">
        <v>3.0</v>
      </c>
      <c r="AE3" s="46">
        <v>0.0</v>
      </c>
      <c r="AF3" s="46">
        <v>0.0</v>
      </c>
      <c r="AG3" s="46">
        <v>0.0</v>
      </c>
      <c r="AH3" s="46">
        <v>0.0</v>
      </c>
      <c r="AI3" s="46">
        <v>0.0</v>
      </c>
      <c r="AJ3" s="46">
        <v>6.0</v>
      </c>
      <c r="AK3" s="46">
        <v>9.0</v>
      </c>
      <c r="AL3" s="46">
        <v>9.0</v>
      </c>
      <c r="AM3" s="46">
        <v>0.0</v>
      </c>
      <c r="AN3" s="46">
        <v>0.0</v>
      </c>
      <c r="AO3" s="46">
        <v>0.0</v>
      </c>
      <c r="AP3" s="46">
        <v>11.0</v>
      </c>
      <c r="AQ3" s="46">
        <v>0.0</v>
      </c>
      <c r="AR3" s="46">
        <v>13.0</v>
      </c>
      <c r="AS3" s="46">
        <v>0.0</v>
      </c>
      <c r="AT3" s="46">
        <v>8.0</v>
      </c>
    </row>
    <row r="4" ht="19.5" customHeight="1">
      <c r="A4" s="42">
        <v>45291.0</v>
      </c>
      <c r="B4" s="45">
        <v>1704431.62</v>
      </c>
      <c r="C4" s="45">
        <v>5.5046905707E8</v>
      </c>
      <c r="D4" s="46">
        <v>981.0</v>
      </c>
      <c r="E4" s="46">
        <v>19091.0</v>
      </c>
      <c r="F4" s="46">
        <v>383.0</v>
      </c>
      <c r="G4" s="46">
        <v>55.0</v>
      </c>
      <c r="H4" s="46">
        <v>1589.0</v>
      </c>
      <c r="I4" s="46">
        <v>8.1770794E7</v>
      </c>
      <c r="J4" s="46">
        <v>24809.0</v>
      </c>
      <c r="K4" s="46">
        <v>1.0162976E7</v>
      </c>
      <c r="L4" s="46">
        <v>21.0</v>
      </c>
      <c r="M4" s="46">
        <v>241.0</v>
      </c>
      <c r="N4" s="46">
        <v>39.0</v>
      </c>
      <c r="O4" s="46">
        <v>241.0</v>
      </c>
      <c r="P4" s="46">
        <v>674.8</v>
      </c>
      <c r="Q4" s="46">
        <v>289.2</v>
      </c>
      <c r="R4" s="46">
        <v>319.0</v>
      </c>
      <c r="S4" s="46">
        <v>1589.0</v>
      </c>
      <c r="T4" s="46">
        <v>2241.0</v>
      </c>
      <c r="U4" s="46">
        <v>19091.0</v>
      </c>
      <c r="V4" s="46">
        <v>338.0</v>
      </c>
      <c r="W4" s="46">
        <v>6586.0</v>
      </c>
      <c r="X4" s="46">
        <v>434.0</v>
      </c>
      <c r="Y4" s="46">
        <v>43.0</v>
      </c>
      <c r="Z4" s="46">
        <v>171.0</v>
      </c>
      <c r="AA4" s="46">
        <v>293.0</v>
      </c>
      <c r="AB4" s="45">
        <v>2361127.72</v>
      </c>
      <c r="AC4" s="45">
        <v>5.9495446E7</v>
      </c>
      <c r="AD4" s="46">
        <v>0.0</v>
      </c>
      <c r="AE4" s="46">
        <v>0.0</v>
      </c>
      <c r="AF4" s="46">
        <v>0.0</v>
      </c>
      <c r="AG4" s="46">
        <v>0.0</v>
      </c>
      <c r="AH4" s="46">
        <v>0.0</v>
      </c>
      <c r="AI4" s="46">
        <v>0.0</v>
      </c>
      <c r="AJ4" s="46">
        <v>0.0</v>
      </c>
      <c r="AK4" s="46">
        <v>0.0</v>
      </c>
      <c r="AL4" s="46">
        <v>0.0</v>
      </c>
      <c r="AM4" s="46">
        <v>0.0</v>
      </c>
      <c r="AN4" s="46">
        <v>0.0</v>
      </c>
      <c r="AO4" s="46">
        <v>0.0</v>
      </c>
      <c r="AP4" s="46">
        <v>12.0</v>
      </c>
      <c r="AQ4" s="46">
        <v>0.0</v>
      </c>
      <c r="AR4" s="46">
        <v>0.0</v>
      </c>
      <c r="AS4" s="46">
        <v>0.0</v>
      </c>
      <c r="AT4" s="46">
        <v>5.0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5" footer="0.0" header="0.0" left="0.511805555555555" right="0.511805555555555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2023-09-05T23:54:26Z</dcterms:created>
  <dc:creator>Henrique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